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bufet - kuchyň" sheetId="2" r:id="rId2"/>
    <sheet name="02 - bufet - nábytek" sheetId="3" r:id="rId3"/>
    <sheet name="03 - nábytek - foyer" sheetId="4" r:id="rId4"/>
    <sheet name="04 - Elektromontáže" sheetId="5" r:id="rId5"/>
    <sheet name="05 - Vedlejší rozpočtové ..." sheetId="6" r:id="rId6"/>
  </sheets>
  <definedNames>
    <definedName name="_xlnm.Print_Area" localSheetId="0">'Rekapitulace stavby'!$D$4:$AO$76,'Rekapitulace stavby'!$C$82:$AQ$100</definedName>
    <definedName name="_xlnm.Print_Titles" localSheetId="0">'Rekapitulace stavby'!$92:$92</definedName>
    <definedName name="_xlnm._FilterDatabase" localSheetId="1" hidden="1">'01 - bufet - kuchyň'!$C$117:$K$274</definedName>
    <definedName name="_xlnm.Print_Area" localSheetId="1">'01 - bufet - kuchyň'!$C$4:$J$76,'01 - bufet - kuchyň'!$C$82:$J$99,'01 - bufet - kuchyň'!$C$105:$J$274</definedName>
    <definedName name="_xlnm.Print_Titles" localSheetId="1">'01 - bufet - kuchyň'!$117:$117</definedName>
    <definedName name="_xlnm._FilterDatabase" localSheetId="2" hidden="1">'02 - bufet - nábytek'!$C$118:$K$329</definedName>
    <definedName name="_xlnm.Print_Area" localSheetId="2">'02 - bufet - nábytek'!$C$4:$J$76,'02 - bufet - nábytek'!$C$82:$J$100,'02 - bufet - nábytek'!$C$106:$J$329</definedName>
    <definedName name="_xlnm.Print_Titles" localSheetId="2">'02 - bufet - nábytek'!$118:$118</definedName>
    <definedName name="_xlnm._FilterDatabase" localSheetId="3" hidden="1">'03 - nábytek - foyer'!$C$117:$K$132</definedName>
    <definedName name="_xlnm.Print_Area" localSheetId="3">'03 - nábytek - foyer'!$C$4:$J$76,'03 - nábytek - foyer'!$C$82:$J$99,'03 - nábytek - foyer'!$C$105:$J$132</definedName>
    <definedName name="_xlnm.Print_Titles" localSheetId="3">'03 - nábytek - foyer'!$117:$117</definedName>
    <definedName name="_xlnm._FilterDatabase" localSheetId="4" hidden="1">'04 - Elektromontáže'!$C$117:$K$127</definedName>
    <definedName name="_xlnm.Print_Area" localSheetId="4">'04 - Elektromontáže'!$C$4:$J$76,'04 - Elektromontáže'!$C$82:$J$99,'04 - Elektromontáže'!$C$105:$J$127</definedName>
    <definedName name="_xlnm.Print_Titles" localSheetId="4">'04 - Elektromontáže'!$117:$117</definedName>
    <definedName name="_xlnm._FilterDatabase" localSheetId="5" hidden="1">'05 - Vedlejší rozpočtové ...'!$C$120:$K$139</definedName>
    <definedName name="_xlnm.Print_Area" localSheetId="5">'05 - Vedlejší rozpočtové ...'!$C$4:$J$76,'05 - Vedlejší rozpočtové ...'!$C$82:$J$102,'05 - Vedlejší rozpočtové ...'!$C$108:$J$139</definedName>
    <definedName name="_xlnm.Print_Titles" localSheetId="5">'05 - Vedlejší rozpočtové ...'!$120:$120</definedName>
  </definedNames>
  <calcPr/>
</workbook>
</file>

<file path=xl/calcChain.xml><?xml version="1.0" encoding="utf-8"?>
<calcChain xmlns="http://schemas.openxmlformats.org/spreadsheetml/2006/main">
  <c i="6" l="1" r="J37"/>
  <c r="J36"/>
  <c i="1" r="AY99"/>
  <c i="6" r="J35"/>
  <c i="1" r="AX99"/>
  <c i="6" r="BI139"/>
  <c r="BH139"/>
  <c r="BG139"/>
  <c r="BF139"/>
  <c r="T139"/>
  <c r="R139"/>
  <c r="P139"/>
  <c r="BI138"/>
  <c r="BH138"/>
  <c r="BG138"/>
  <c r="BF138"/>
  <c r="T138"/>
  <c r="R138"/>
  <c r="P138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29"/>
  <c r="BH129"/>
  <c r="BG129"/>
  <c r="BF129"/>
  <c r="T129"/>
  <c r="R129"/>
  <c r="P129"/>
  <c r="BI126"/>
  <c r="BH126"/>
  <c r="BG126"/>
  <c r="BF126"/>
  <c r="T126"/>
  <c r="R126"/>
  <c r="P126"/>
  <c r="BI124"/>
  <c r="BH124"/>
  <c r="BG124"/>
  <c r="BF124"/>
  <c r="T124"/>
  <c r="T123"/>
  <c r="R124"/>
  <c r="R123"/>
  <c r="P124"/>
  <c r="P123"/>
  <c r="F115"/>
  <c r="E113"/>
  <c r="F89"/>
  <c r="E87"/>
  <c r="J24"/>
  <c r="E24"/>
  <c r="J118"/>
  <c r="J23"/>
  <c r="J21"/>
  <c r="E21"/>
  <c r="J117"/>
  <c r="J20"/>
  <c r="J18"/>
  <c r="E18"/>
  <c r="F92"/>
  <c r="J17"/>
  <c r="J15"/>
  <c r="E15"/>
  <c r="F91"/>
  <c r="J14"/>
  <c r="J12"/>
  <c r="J115"/>
  <c r="E7"/>
  <c r="E111"/>
  <c i="5" r="J37"/>
  <c r="J36"/>
  <c i="1" r="AY98"/>
  <c i="5" r="J35"/>
  <c i="1" r="AX98"/>
  <c i="5" r="BI121"/>
  <c r="BH121"/>
  <c r="BG121"/>
  <c r="BF121"/>
  <c r="T121"/>
  <c r="T120"/>
  <c r="T119"/>
  <c r="T118"/>
  <c r="R121"/>
  <c r="R120"/>
  <c r="R119"/>
  <c r="R118"/>
  <c r="P121"/>
  <c r="P120"/>
  <c r="P119"/>
  <c r="P118"/>
  <c i="1" r="AU98"/>
  <c i="5" r="F112"/>
  <c r="E110"/>
  <c r="F89"/>
  <c r="E87"/>
  <c r="J24"/>
  <c r="E24"/>
  <c r="J115"/>
  <c r="J23"/>
  <c r="J21"/>
  <c r="E21"/>
  <c r="J91"/>
  <c r="J20"/>
  <c r="J18"/>
  <c r="E18"/>
  <c r="F92"/>
  <c r="J17"/>
  <c r="J15"/>
  <c r="E15"/>
  <c r="F114"/>
  <c r="J14"/>
  <c r="J12"/>
  <c r="J112"/>
  <c r="E7"/>
  <c r="E108"/>
  <c i="4" r="J37"/>
  <c r="J36"/>
  <c i="1" r="AY97"/>
  <c i="4" r="J35"/>
  <c i="1" r="AX97"/>
  <c i="4" r="BI132"/>
  <c r="BH132"/>
  <c r="BG132"/>
  <c r="BF132"/>
  <c r="T132"/>
  <c r="R132"/>
  <c r="P132"/>
  <c r="BI122"/>
  <c r="BH122"/>
  <c r="BG122"/>
  <c r="BF122"/>
  <c r="T122"/>
  <c r="R122"/>
  <c r="P122"/>
  <c r="BI121"/>
  <c r="BH121"/>
  <c r="BG121"/>
  <c r="BF121"/>
  <c r="T121"/>
  <c r="R121"/>
  <c r="P121"/>
  <c r="F112"/>
  <c r="E110"/>
  <c r="F89"/>
  <c r="E87"/>
  <c r="J24"/>
  <c r="E24"/>
  <c r="J92"/>
  <c r="J23"/>
  <c r="J21"/>
  <c r="E21"/>
  <c r="J114"/>
  <c r="J20"/>
  <c r="J18"/>
  <c r="E18"/>
  <c r="F115"/>
  <c r="J17"/>
  <c r="J15"/>
  <c r="E15"/>
  <c r="F91"/>
  <c r="J14"/>
  <c r="J12"/>
  <c r="J112"/>
  <c r="E7"/>
  <c r="E108"/>
  <c i="3" r="J37"/>
  <c r="J36"/>
  <c i="1" r="AY96"/>
  <c i="3" r="J35"/>
  <c i="1" r="AX96"/>
  <c i="3" r="BI329"/>
  <c r="BH329"/>
  <c r="BG329"/>
  <c r="BF329"/>
  <c r="T329"/>
  <c r="R329"/>
  <c r="P329"/>
  <c r="BI320"/>
  <c r="BH320"/>
  <c r="BG320"/>
  <c r="BF320"/>
  <c r="T320"/>
  <c r="R320"/>
  <c r="P320"/>
  <c r="BI310"/>
  <c r="BH310"/>
  <c r="BG310"/>
  <c r="BF310"/>
  <c r="T310"/>
  <c r="R310"/>
  <c r="P310"/>
  <c r="BI299"/>
  <c r="BH299"/>
  <c r="BG299"/>
  <c r="BF299"/>
  <c r="T299"/>
  <c r="R299"/>
  <c r="P299"/>
  <c r="BI298"/>
  <c r="BH298"/>
  <c r="BG298"/>
  <c r="BF298"/>
  <c r="T298"/>
  <c r="R298"/>
  <c r="P298"/>
  <c r="BI288"/>
  <c r="BH288"/>
  <c r="BG288"/>
  <c r="BF288"/>
  <c r="T288"/>
  <c r="R288"/>
  <c r="P288"/>
  <c r="BI279"/>
  <c r="BH279"/>
  <c r="BG279"/>
  <c r="BF279"/>
  <c r="T279"/>
  <c r="R279"/>
  <c r="P279"/>
  <c r="BI269"/>
  <c r="BH269"/>
  <c r="BG269"/>
  <c r="BF269"/>
  <c r="T269"/>
  <c r="R269"/>
  <c r="P269"/>
  <c r="BI259"/>
  <c r="BH259"/>
  <c r="BG259"/>
  <c r="BF259"/>
  <c r="T259"/>
  <c r="R259"/>
  <c r="P259"/>
  <c r="BI249"/>
  <c r="BH249"/>
  <c r="BG249"/>
  <c r="BF249"/>
  <c r="T249"/>
  <c r="R249"/>
  <c r="P249"/>
  <c r="BI240"/>
  <c r="BH240"/>
  <c r="BG240"/>
  <c r="BF240"/>
  <c r="T240"/>
  <c r="R240"/>
  <c r="P240"/>
  <c r="BI230"/>
  <c r="BH230"/>
  <c r="BG230"/>
  <c r="BF230"/>
  <c r="T230"/>
  <c r="R230"/>
  <c r="P230"/>
  <c r="BI220"/>
  <c r="BH220"/>
  <c r="BG220"/>
  <c r="BF220"/>
  <c r="T220"/>
  <c r="R220"/>
  <c r="P220"/>
  <c r="BI209"/>
  <c r="BH209"/>
  <c r="BG209"/>
  <c r="BF209"/>
  <c r="T209"/>
  <c r="R209"/>
  <c r="P209"/>
  <c r="BI199"/>
  <c r="BH199"/>
  <c r="BG199"/>
  <c r="BF199"/>
  <c r="T199"/>
  <c r="R199"/>
  <c r="P199"/>
  <c r="BI189"/>
  <c r="BH189"/>
  <c r="BG189"/>
  <c r="BF189"/>
  <c r="T189"/>
  <c r="R189"/>
  <c r="P189"/>
  <c r="BI179"/>
  <c r="BH179"/>
  <c r="BG179"/>
  <c r="BF179"/>
  <c r="T179"/>
  <c r="R179"/>
  <c r="P179"/>
  <c r="BI169"/>
  <c r="BH169"/>
  <c r="BG169"/>
  <c r="BF169"/>
  <c r="T169"/>
  <c r="R169"/>
  <c r="P169"/>
  <c r="BI168"/>
  <c r="BH168"/>
  <c r="BG168"/>
  <c r="BF168"/>
  <c r="T168"/>
  <c r="R168"/>
  <c r="P168"/>
  <c r="BI157"/>
  <c r="BH157"/>
  <c r="BG157"/>
  <c r="BF157"/>
  <c r="T157"/>
  <c r="R157"/>
  <c r="P157"/>
  <c r="BI146"/>
  <c r="BH146"/>
  <c r="BG146"/>
  <c r="BF146"/>
  <c r="T146"/>
  <c r="R146"/>
  <c r="P146"/>
  <c r="BI135"/>
  <c r="BH135"/>
  <c r="BG135"/>
  <c r="BF135"/>
  <c r="T135"/>
  <c r="R135"/>
  <c r="P135"/>
  <c r="BI134"/>
  <c r="BH134"/>
  <c r="BG134"/>
  <c r="BF134"/>
  <c r="T134"/>
  <c r="R134"/>
  <c r="P134"/>
  <c r="BI122"/>
  <c r="BH122"/>
  <c r="BG122"/>
  <c r="BF122"/>
  <c r="T122"/>
  <c r="T121"/>
  <c r="R122"/>
  <c r="R121"/>
  <c r="P122"/>
  <c r="P121"/>
  <c r="F113"/>
  <c r="E111"/>
  <c r="F89"/>
  <c r="E87"/>
  <c r="J24"/>
  <c r="E24"/>
  <c r="J92"/>
  <c r="J23"/>
  <c r="J21"/>
  <c r="E21"/>
  <c r="J91"/>
  <c r="J20"/>
  <c r="J18"/>
  <c r="E18"/>
  <c r="F92"/>
  <c r="J17"/>
  <c r="J15"/>
  <c r="E15"/>
  <c r="F91"/>
  <c r="J14"/>
  <c r="J12"/>
  <c r="J113"/>
  <c r="E7"/>
  <c r="E85"/>
  <c i="2" r="J37"/>
  <c r="J36"/>
  <c i="1" r="AY95"/>
  <c i="2" r="J35"/>
  <c i="1" r="AX95"/>
  <c i="2" r="BI274"/>
  <c r="BH274"/>
  <c r="BG274"/>
  <c r="BF274"/>
  <c r="T274"/>
  <c r="R274"/>
  <c r="P274"/>
  <c r="BI265"/>
  <c r="BH265"/>
  <c r="BG265"/>
  <c r="BF265"/>
  <c r="T265"/>
  <c r="R265"/>
  <c r="P265"/>
  <c r="BI256"/>
  <c r="BH256"/>
  <c r="BG256"/>
  <c r="BF256"/>
  <c r="T256"/>
  <c r="R256"/>
  <c r="P256"/>
  <c r="BI255"/>
  <c r="BH255"/>
  <c r="BG255"/>
  <c r="BF255"/>
  <c r="T255"/>
  <c r="R255"/>
  <c r="P255"/>
  <c r="BI242"/>
  <c r="BH242"/>
  <c r="BG242"/>
  <c r="BF242"/>
  <c r="T242"/>
  <c r="R242"/>
  <c r="P242"/>
  <c r="BI230"/>
  <c r="BH230"/>
  <c r="BG230"/>
  <c r="BF230"/>
  <c r="T230"/>
  <c r="R230"/>
  <c r="P230"/>
  <c r="BI229"/>
  <c r="BH229"/>
  <c r="BG229"/>
  <c r="BF229"/>
  <c r="T229"/>
  <c r="R229"/>
  <c r="P229"/>
  <c r="BI213"/>
  <c r="BH213"/>
  <c r="BG213"/>
  <c r="BF213"/>
  <c r="T213"/>
  <c r="R213"/>
  <c r="P213"/>
  <c r="BI200"/>
  <c r="BH200"/>
  <c r="BG200"/>
  <c r="BF200"/>
  <c r="T200"/>
  <c r="R200"/>
  <c r="P200"/>
  <c r="BI185"/>
  <c r="BH185"/>
  <c r="BG185"/>
  <c r="BF185"/>
  <c r="T185"/>
  <c r="R185"/>
  <c r="P185"/>
  <c r="BI173"/>
  <c r="BH173"/>
  <c r="BG173"/>
  <c r="BF173"/>
  <c r="T173"/>
  <c r="R173"/>
  <c r="P173"/>
  <c r="BI161"/>
  <c r="BH161"/>
  <c r="BG161"/>
  <c r="BF161"/>
  <c r="T161"/>
  <c r="R161"/>
  <c r="P161"/>
  <c r="BI149"/>
  <c r="BH149"/>
  <c r="BG149"/>
  <c r="BF149"/>
  <c r="T149"/>
  <c r="R149"/>
  <c r="P149"/>
  <c r="BI138"/>
  <c r="BH138"/>
  <c r="BG138"/>
  <c r="BF138"/>
  <c r="T138"/>
  <c r="R138"/>
  <c r="P138"/>
  <c r="BI122"/>
  <c r="BH122"/>
  <c r="BG122"/>
  <c r="BF122"/>
  <c r="T122"/>
  <c r="R122"/>
  <c r="P122"/>
  <c r="BI121"/>
  <c r="BH121"/>
  <c r="BG121"/>
  <c r="BF121"/>
  <c r="T121"/>
  <c r="R121"/>
  <c r="P121"/>
  <c r="F112"/>
  <c r="E110"/>
  <c r="F89"/>
  <c r="E87"/>
  <c r="J24"/>
  <c r="E24"/>
  <c r="J115"/>
  <c r="J23"/>
  <c r="J21"/>
  <c r="E21"/>
  <c r="J114"/>
  <c r="J20"/>
  <c r="J18"/>
  <c r="E18"/>
  <c r="F115"/>
  <c r="J17"/>
  <c r="J15"/>
  <c r="E15"/>
  <c r="F114"/>
  <c r="J14"/>
  <c r="J12"/>
  <c r="J112"/>
  <c r="E7"/>
  <c r="E108"/>
  <c i="1" r="L90"/>
  <c r="AM90"/>
  <c r="AM89"/>
  <c r="L89"/>
  <c r="AM87"/>
  <c r="L87"/>
  <c r="L85"/>
  <c r="L84"/>
  <c i="2" r="BK121"/>
  <c i="3" r="BK168"/>
  <c r="BK320"/>
  <c r="BK288"/>
  <c r="J240"/>
  <c r="J199"/>
  <c r="BK146"/>
  <c r="BK209"/>
  <c r="J259"/>
  <c r="J135"/>
  <c i="4" r="J132"/>
  <c r="BK122"/>
  <c i="5" r="BK121"/>
  <c r="J34"/>
  <c i="1" r="AW98"/>
  <c i="6" r="BK133"/>
  <c r="BK129"/>
  <c r="J135"/>
  <c i="1" r="AS94"/>
  <c i="2" r="J256"/>
  <c r="BK242"/>
  <c r="BK230"/>
  <c r="BK229"/>
  <c r="BK213"/>
  <c r="BK200"/>
  <c r="BK185"/>
  <c r="J173"/>
  <c r="J149"/>
  <c i="3" r="BK298"/>
  <c r="BK189"/>
  <c r="BK329"/>
  <c r="BK310"/>
  <c r="J269"/>
  <c r="BK220"/>
  <c r="BK157"/>
  <c r="BK122"/>
  <c r="J168"/>
  <c r="J146"/>
  <c i="4" r="BK121"/>
  <c i="5" r="J121"/>
  <c r="F36"/>
  <c i="1" r="BC98"/>
  <c i="6" r="J139"/>
  <c r="BK124"/>
  <c r="BK134"/>
  <c r="J132"/>
  <c i="2" r="F37"/>
  <c i="6" r="BK135"/>
  <c i="2" r="J34"/>
  <c r="J185"/>
  <c r="BK161"/>
  <c i="3" r="BK269"/>
  <c r="J169"/>
  <c r="J320"/>
  <c r="J279"/>
  <c r="J230"/>
  <c r="BK179"/>
  <c r="BK240"/>
  <c r="BK249"/>
  <c r="BK230"/>
  <c i="4" r="J121"/>
  <c i="5" r="F37"/>
  <c r="F35"/>
  <c i="1" r="BB98"/>
  <c i="6" r="BK126"/>
  <c r="BK132"/>
  <c r="J126"/>
  <c r="J138"/>
  <c r="J133"/>
  <c i="2" r="J161"/>
  <c r="BK149"/>
  <c r="J121"/>
  <c r="BK274"/>
  <c r="J274"/>
  <c r="BK265"/>
  <c r="J265"/>
  <c r="BK256"/>
  <c r="BK255"/>
  <c r="J255"/>
  <c r="J242"/>
  <c r="J230"/>
  <c r="J229"/>
  <c r="J213"/>
  <c r="J200"/>
  <c r="BK173"/>
  <c r="BK122"/>
  <c i="3" r="BK199"/>
  <c r="BK134"/>
  <c r="J310"/>
  <c r="J288"/>
  <c r="J249"/>
  <c r="J189"/>
  <c r="BK135"/>
  <c r="J298"/>
  <c r="J122"/>
  <c r="J209"/>
  <c i="4" r="BK132"/>
  <c i="5" r="F34"/>
  <c i="6" r="J34"/>
  <c r="J124"/>
  <c i="2" r="J138"/>
  <c r="BK138"/>
  <c r="J122"/>
  <c r="F36"/>
  <c i="3" r="J299"/>
  <c r="J179"/>
  <c r="J329"/>
  <c r="BK299"/>
  <c r="BK259"/>
  <c r="BK169"/>
  <c r="J134"/>
  <c r="J157"/>
  <c r="J220"/>
  <c r="BK279"/>
  <c i="4" r="J122"/>
  <c r="J34"/>
  <c i="6" r="BK138"/>
  <c r="J129"/>
  <c r="BK139"/>
  <c r="J134"/>
  <c i="2" l="1" r="BK120"/>
  <c r="J120"/>
  <c r="J98"/>
  <c r="R120"/>
  <c r="R119"/>
  <c r="R118"/>
  <c i="3" r="BK133"/>
  <c r="J133"/>
  <c r="J99"/>
  <c i="2" r="P120"/>
  <c r="P119"/>
  <c r="P118"/>
  <c i="1" r="AU95"/>
  <c i="3" r="P133"/>
  <c r="P120"/>
  <c r="P119"/>
  <c i="1" r="AU96"/>
  <c i="4" r="BK120"/>
  <c r="BK119"/>
  <c r="J119"/>
  <c r="J97"/>
  <c r="T120"/>
  <c r="T119"/>
  <c r="T118"/>
  <c i="6" r="R125"/>
  <c r="R122"/>
  <c r="R121"/>
  <c i="3" r="T133"/>
  <c r="T120"/>
  <c r="T119"/>
  <c i="4" r="R120"/>
  <c r="R119"/>
  <c r="R118"/>
  <c i="6" r="BK125"/>
  <c r="J125"/>
  <c r="J99"/>
  <c r="R131"/>
  <c i="2" r="T120"/>
  <c r="T119"/>
  <c r="T118"/>
  <c i="3" r="R133"/>
  <c r="R120"/>
  <c r="R119"/>
  <c i="4" r="P120"/>
  <c r="P119"/>
  <c r="P118"/>
  <c i="1" r="AU97"/>
  <c i="6" r="P125"/>
  <c r="P122"/>
  <c r="P121"/>
  <c i="1" r="AU99"/>
  <c i="6" r="T125"/>
  <c r="T122"/>
  <c r="T121"/>
  <c r="BK131"/>
  <c r="J131"/>
  <c r="J100"/>
  <c r="P131"/>
  <c r="T131"/>
  <c r="BK137"/>
  <c r="J137"/>
  <c r="J101"/>
  <c r="P137"/>
  <c r="R137"/>
  <c r="T137"/>
  <c i="3" r="BK121"/>
  <c r="J121"/>
  <c r="J98"/>
  <c i="5" r="BK120"/>
  <c r="BK119"/>
  <c r="BK118"/>
  <c r="J118"/>
  <c r="J96"/>
  <c i="6" r="BK123"/>
  <c r="J123"/>
  <c r="J98"/>
  <c i="5" r="J119"/>
  <c r="J97"/>
  <c i="6" r="E85"/>
  <c r="J89"/>
  <c r="J91"/>
  <c r="F117"/>
  <c r="BE124"/>
  <c r="BE134"/>
  <c r="BE138"/>
  <c i="5" r="J120"/>
  <c r="J98"/>
  <c i="6" r="F118"/>
  <c r="BE132"/>
  <c r="BE133"/>
  <c r="J92"/>
  <c r="BE126"/>
  <c r="BE135"/>
  <c r="BE129"/>
  <c r="BE139"/>
  <c i="1" r="AW99"/>
  <c i="4" r="J120"/>
  <c r="J98"/>
  <c r="BK118"/>
  <c r="J118"/>
  <c r="J96"/>
  <c i="5" r="E85"/>
  <c r="F91"/>
  <c r="J92"/>
  <c r="J114"/>
  <c r="F115"/>
  <c r="J89"/>
  <c i="1" r="BA98"/>
  <c i="5" r="BE121"/>
  <c i="1" r="BD98"/>
  <c i="4" r="J115"/>
  <c i="3" r="BK120"/>
  <c r="J120"/>
  <c r="J97"/>
  <c i="4" r="E85"/>
  <c r="J89"/>
  <c r="J91"/>
  <c r="F92"/>
  <c r="F114"/>
  <c r="BE121"/>
  <c r="BE122"/>
  <c r="BE132"/>
  <c i="1" r="AW97"/>
  <c i="3" r="F116"/>
  <c r="BE168"/>
  <c r="BE169"/>
  <c r="BE179"/>
  <c r="BE259"/>
  <c i="2" r="BK119"/>
  <c r="J119"/>
  <c r="J97"/>
  <c i="3" r="BE209"/>
  <c r="BE240"/>
  <c r="BE310"/>
  <c r="E109"/>
  <c r="J115"/>
  <c r="BE122"/>
  <c r="BE189"/>
  <c r="BE269"/>
  <c r="BE279"/>
  <c r="BE288"/>
  <c r="BE299"/>
  <c r="J89"/>
  <c r="F115"/>
  <c r="J116"/>
  <c r="BE134"/>
  <c r="BE135"/>
  <c r="BE146"/>
  <c r="BE157"/>
  <c r="BE199"/>
  <c r="BE249"/>
  <c r="BE298"/>
  <c r="BE320"/>
  <c r="BE329"/>
  <c r="BE220"/>
  <c r="BE230"/>
  <c i="2" r="E85"/>
  <c r="J89"/>
  <c r="F92"/>
  <c r="BE121"/>
  <c r="BE138"/>
  <c r="BE149"/>
  <c r="BE161"/>
  <c r="BE173"/>
  <c r="BE185"/>
  <c r="BE200"/>
  <c r="BE213"/>
  <c r="BE229"/>
  <c r="BE230"/>
  <c r="BE242"/>
  <c r="BE255"/>
  <c r="BE256"/>
  <c r="BE265"/>
  <c r="BE274"/>
  <c r="F91"/>
  <c r="J92"/>
  <c r="BE122"/>
  <c r="J91"/>
  <c i="1" r="BC95"/>
  <c r="AW95"/>
  <c r="BD95"/>
  <c i="2" r="F34"/>
  <c i="1" r="BA95"/>
  <c i="3" r="F36"/>
  <c i="1" r="BC96"/>
  <c i="3" r="F35"/>
  <c i="1" r="BB96"/>
  <c i="6" r="F37"/>
  <c i="1" r="BD99"/>
  <c i="2" r="F35"/>
  <c i="1" r="BB95"/>
  <c i="4" r="F34"/>
  <c i="1" r="BA97"/>
  <c i="4" r="F36"/>
  <c i="1" r="BC97"/>
  <c i="4" r="F35"/>
  <c i="1" r="BB97"/>
  <c i="5" r="F33"/>
  <c i="1" r="AZ98"/>
  <c i="6" r="F36"/>
  <c i="1" r="BC99"/>
  <c i="3" r="J34"/>
  <c i="1" r="AW96"/>
  <c i="5" r="J30"/>
  <c i="3" r="F37"/>
  <c i="1" r="BD96"/>
  <c i="6" r="F35"/>
  <c i="1" r="BB99"/>
  <c i="3" r="F34"/>
  <c i="1" r="BA96"/>
  <c i="4" r="F37"/>
  <c i="1" r="BD97"/>
  <c i="6" r="F34"/>
  <c i="1" r="BA99"/>
  <c i="6" l="1" r="BK122"/>
  <c r="J122"/>
  <c r="J97"/>
  <c i="1" r="AG98"/>
  <c i="3" r="BK119"/>
  <c r="J119"/>
  <c r="J96"/>
  <c i="2" r="BK118"/>
  <c r="J118"/>
  <c i="1" r="AU94"/>
  <c i="3" r="J33"/>
  <c i="1" r="AV96"/>
  <c r="AT96"/>
  <c i="2" r="J33"/>
  <c i="1" r="AV95"/>
  <c r="AT95"/>
  <c i="4" r="J30"/>
  <c i="1" r="AG97"/>
  <c i="6" r="F33"/>
  <c i="1" r="AZ99"/>
  <c r="BD94"/>
  <c r="W33"/>
  <c i="2" r="F33"/>
  <c i="1" r="AZ95"/>
  <c i="4" r="J33"/>
  <c i="1" r="AV97"/>
  <c r="AT97"/>
  <c r="BC94"/>
  <c r="W32"/>
  <c i="6" r="J33"/>
  <c i="1" r="AV99"/>
  <c r="AT99"/>
  <c i="2" r="J30"/>
  <c i="1" r="AG95"/>
  <c i="4" r="F33"/>
  <c i="1" r="AZ97"/>
  <c i="5" r="J33"/>
  <c i="1" r="AV98"/>
  <c r="AT98"/>
  <c r="AN98"/>
  <c r="BA94"/>
  <c r="AW94"/>
  <c r="AK30"/>
  <c r="BB94"/>
  <c r="W31"/>
  <c i="3" r="F33"/>
  <c i="1" r="AZ96"/>
  <c i="6" l="1" r="BK121"/>
  <c r="J121"/>
  <c r="J96"/>
  <c i="1" r="AN97"/>
  <c i="5" r="J39"/>
  <c i="4" r="J39"/>
  <c i="1" r="AN95"/>
  <c i="2" r="J96"/>
  <c r="J39"/>
  <c i="1" r="AX94"/>
  <c i="3" r="J30"/>
  <c i="1" r="AG96"/>
  <c r="AY94"/>
  <c r="W30"/>
  <c r="AZ94"/>
  <c r="W29"/>
  <c i="3" l="1" r="J39"/>
  <c i="1" r="AN96"/>
  <c i="6" r="J30"/>
  <c i="1" r="AG99"/>
  <c r="AG94"/>
  <c r="AK26"/>
  <c r="AV94"/>
  <c r="AK29"/>
  <c r="AK35"/>
  <c i="6" l="1" r="J39"/>
  <c i="1" r="AN99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<sst xmlns="http://schemas.openxmlformats.org/spreadsheetml/2006/main">
  <si>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</si>
  <si>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</si>
  <si>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</si>
  <si>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</si>
  <si>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</si>
  <si>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{4891fb5b-366f-4feb-b850-8dc56e8631e5}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</si>
  <si>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</si>
  <si>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</si>
  <si>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</si>
  <si>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</si>
  <si>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</si>
  <si>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</si>
  <si>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</si>
  <si>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</si>
  <si>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MW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</si>
  <si>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</si>
  <si>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</si>
  <si>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Kulturní dům města Přibyslav - vybavení</t>
  </si>
  <si>
    <t>KSO:</t>
  </si>
  <si>
    <t>CC-CZ:</t>
  </si>
  <si>
    <t>Místo:</t>
  </si>
  <si>
    <t>Přibyslav</t>
  </si>
  <si>
    <t>Datum:</t>
  </si>
  <si>
    <t>25. 2. 2024</t>
  </si>
  <si>
    <t>Zadavatel:</t>
  </si>
  <si>
    <t>IČ:</t>
  </si>
  <si>
    <t>Město Přibyslav, Bechyňovo náměstí 1, 582 22</t>
  </si>
  <si>
    <t>DIČ:</t>
  </si>
  <si>
    <t>Uchazeč:</t>
  </si>
  <si>
    <t>Vyplň údaj</t>
  </si>
  <si>
    <t>Projektant:</t>
  </si>
  <si>
    <t>14253259</t>
  </si>
  <si>
    <t>MW arch s.r.o., Nové Dvory3, 592 12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</si>
  <si>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</si>
  <si>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</si>
  <si>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</si>
  <si>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</si>
  <si>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</si>
  <si>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</si>
  <si>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</si>
  <si>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</si>
  <si>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</si>
  <si>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</si>
  <si>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</si>
  <si>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</si>
  <si>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</si>
  <si>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</si>
  <si>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</si>
  <si>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</si>
  <si>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</si>
  <si>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</si>
  <si>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</si>
  <si>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</si>
  <si>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</si>
  <si>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</si>
  <si>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</si>
  <si>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</si>
  <si>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</si>
  <si>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</si>
  <si>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</si>
  <si>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</si>
  <si>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</si>
  <si>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</si>
  <si>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</si>
  <si>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</si>
  <si>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</si>
  <si>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</si>
  <si>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</si>
  <si>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</si>
  <si>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</si>
  <si>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</si>
  <si>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</si>
  <si>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</si>
  <si>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</si>
  <si>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</si>
  <si>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</si>
  <si>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</si>
  <si>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</si>
  <si>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</si>
  <si>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</si>
  <si>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</si>
  <si>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</si>
  <si>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</si>
  <si>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</si>
  <si>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bufet - kuchyň</t>
  </si>
  <si>
    <t>STA</t>
  </si>
  <si>
    <t>1</t>
  </si>
  <si>
    <t>{e8446996-ff3a-47ea-8f9c-6920cb5249e3}</t>
  </si>
  <si>
    <t>2</t>
  </si>
  <si>
    <t>02</t>
  </si>
  <si>
    <t>bufet - nábytek</t>
  </si>
  <si>
    <t>{cde183b2-9fad-49e2-8db3-a12edb381efe}</t>
  </si>
  <si>
    <t>03</t>
  </si>
  <si>
    <t>nábytek - foyer</t>
  </si>
  <si>
    <t>{bccc2c79-be2b-4c5d-af43-04dd0acd0a8a}</t>
  </si>
  <si>
    <t>04</t>
  </si>
  <si>
    <t>Elektromontáže</t>
  </si>
  <si>
    <t>{441f10fd-a727-4a7c-bd1e-578dcf22478e}</t>
  </si>
  <si>
    <t>05</t>
  </si>
  <si>
    <t>Vedlejší rozpočtové náklady</t>
  </si>
  <si>
    <t>{7b33c8d4-80e5-4c0a-98bb-1e0a7b78b45e}</t>
  </si>
  <si>
    <t>KRYCÍ LIST SOUPISU PRACÍ</t>
  </si>
  <si>
    <t>Objekt:</t>
  </si>
  <si>
    <t>01 - bufet - kuchyň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</si>
  <si>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</si>
  <si>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</si>
  <si>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</si>
  <si>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</si>
  <si>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</si>
  <si>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</si>
  <si>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725 - Zdravotechnika - zařizovací předměty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</si>
  <si>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</si>
  <si>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</si>
  <si>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</si>
  <si>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</si>
  <si>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</si>
  <si>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</si>
  <si>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</si>
  <si>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</si>
  <si>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</si>
  <si>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</si>
  <si>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</si>
  <si>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</si>
  <si>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</si>
  <si>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</si>
  <si>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</si>
  <si>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</si>
  <si>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725</t>
  </si>
  <si>
    <t>Zdravotechnika - zařizovací předměty</t>
  </si>
  <si>
    <t>K</t>
  </si>
  <si>
    <t>725DM1</t>
  </si>
  <si>
    <t>Dodávka a montáž kuchyňských spotřebičů</t>
  </si>
  <si>
    <t>soubor</t>
  </si>
  <si>
    <t>16</t>
  </si>
  <si>
    <t>-295461074</t>
  </si>
  <si>
    <t>M</t>
  </si>
  <si>
    <t>725SL04</t>
  </si>
  <si>
    <t>Mikrovlnná trouba</t>
  </si>
  <si>
    <t>kus</t>
  </si>
  <si>
    <t>32</t>
  </si>
  <si>
    <t>-897204999</t>
  </si>
  <si>
    <t>VV</t>
  </si>
  <si>
    <t>"viz SPECIFIKAČNÍ LIST č. 04</t>
  </si>
  <si>
    <t>"počet kusů: 1</t>
  </si>
  <si>
    <t>"rozměry: 31 x 51,7 x 47,6 cm (v x š x h)</t>
  </si>
  <si>
    <t>"dotykové, elektronické ovládání + otočný ovladač</t>
  </si>
  <si>
    <t>"objem: 28 l</t>
  </si>
  <si>
    <t>"průměr otočného talíře 31,8 cm s možností deaktivace</t>
  </si>
  <si>
    <t>"6 stupňů výkonu</t>
  </si>
  <si>
    <t>"LED displej</t>
  </si>
  <si>
    <t>"15 přednastavených programů</t>
  </si>
  <si>
    <t>"gril</t>
  </si>
  <si>
    <t>"vnitřní povrch: odolný vůči poškrábání, korozi a tvorbě bakterií</t>
  </si>
  <si>
    <t>"výkon: 900 W</t>
  </si>
  <si>
    <t>"barevnost a povrchová úprava budou předměty vzorkování</t>
  </si>
  <si>
    <t>Součet</t>
  </si>
  <si>
    <t>4</t>
  </si>
  <si>
    <t>3</t>
  </si>
  <si>
    <t>725SL05</t>
  </si>
  <si>
    <t>Vestavná parní trouba</t>
  </si>
  <si>
    <t>-1303942797</t>
  </si>
  <si>
    <t>"viz SPECIFIKAČNÍ LIST č. 05</t>
  </si>
  <si>
    <t>"rozměry: 59,6 x 59,5 x 57 cm (V x Š x H)</t>
  </si>
  <si>
    <t>"povrchová úprava: černá</t>
  </si>
  <si>
    <t>"materiál: plech, nerez, keramika</t>
  </si>
  <si>
    <t>"objem: 76 l</t>
  </si>
  <si>
    <t>725SL06</t>
  </si>
  <si>
    <t>Vestavná myčka nádobí</t>
  </si>
  <si>
    <t>736814499</t>
  </si>
  <si>
    <t>"viz SPECIFIKAČNÍ LIST č. 06</t>
  </si>
  <si>
    <t>"rozměry: 82 x 59,8 x 55,5 cm (V x Š x H)</t>
  </si>
  <si>
    <t>"povrchová úprava: čelní strany dle desky</t>
  </si>
  <si>
    <t>"materiál: nerez</t>
  </si>
  <si>
    <t>"hlučnost: 38 dB</t>
  </si>
  <si>
    <t>"automatické otevírání dvířek</t>
  </si>
  <si>
    <t>"počet teplot: 3</t>
  </si>
  <si>
    <t>5</t>
  </si>
  <si>
    <t>725SL08</t>
  </si>
  <si>
    <t>Kávovar</t>
  </si>
  <si>
    <t>-1245968344</t>
  </si>
  <si>
    <t>"viz SPECIFIKAČNÍ LIST č. 08</t>
  </si>
  <si>
    <t>"rozměry: 26 x 45 x 38,5 cm (Š x H x V)</t>
  </si>
  <si>
    <t>"povrchová úprava: tmavě šedá, matný plast s metalickými prvky</t>
  </si>
  <si>
    <t>"materiál: plast, kov</t>
  </si>
  <si>
    <t>"ovládání: dotykový displej</t>
  </si>
  <si>
    <t>"automatickou přípravu teplé a studené mléčné pěny</t>
  </si>
  <si>
    <t>"funkce kávy s sebou, pro hrnky do 16 cm</t>
  </si>
  <si>
    <t>"včetně skleněné karafy na kávu</t>
  </si>
  <si>
    <t>6</t>
  </si>
  <si>
    <t>725SL09</t>
  </si>
  <si>
    <t>Rychlovarná konvice</t>
  </si>
  <si>
    <t>-626230580</t>
  </si>
  <si>
    <t>"viz SPECIFIKAČNÍ LIST č. 09</t>
  </si>
  <si>
    <t>"rozměry: 22,5 x 24 x 15 cm</t>
  </si>
  <si>
    <t>"materiál: varná nádoba – nerez vnější plášť – tvrzený plast</t>
  </si>
  <si>
    <t>"digitální rychlovarná konvice s nastavením teploty</t>
  </si>
  <si>
    <t>"maximální objem: 1,5 l</t>
  </si>
  <si>
    <t>"příkon: 1850 – 2200 W</t>
  </si>
  <si>
    <t>7</t>
  </si>
  <si>
    <t>725SL11</t>
  </si>
  <si>
    <t>Indukční vařič</t>
  </si>
  <si>
    <t>-339871971</t>
  </si>
  <si>
    <t>"viz SPECIFIKAČNÍ LIST č. 11</t>
  </si>
  <si>
    <t>"rozměry: 56 x 36 x 4,3 cm (Š x H x V)</t>
  </si>
  <si>
    <t>"materiál: plast, sklo keramika, kov</t>
  </si>
  <si>
    <t>"příkon: 3 400 W</t>
  </si>
  <si>
    <t>"počet plotýnek: 2</t>
  </si>
  <si>
    <t>"snadné ovládání na dotykovém panelu se sliderem pro regulaci teploty a výkonu</t>
  </si>
  <si>
    <t>"ultratenký kompaktní design, vařič má pouhé 4,3 cm na výšku</t>
  </si>
  <si>
    <t>"snadná údržba</t>
  </si>
  <si>
    <t>"úsporu času a elektrické energie zajistí vysoká účinnost indukčního vaření</t>
  </si>
  <si>
    <t>8</t>
  </si>
  <si>
    <t>725SL12</t>
  </si>
  <si>
    <t>Vestavný odsavač par</t>
  </si>
  <si>
    <t>-1243000277</t>
  </si>
  <si>
    <t>"viz SPECIFIKAČNÍ LIST č. 12</t>
  </si>
  <si>
    <t>"rozměry: 59,8 x 25,6 x 29 cm (Š x V x H)</t>
  </si>
  <si>
    <t>"odsavač par</t>
  </si>
  <si>
    <t>"výkon odsávání: 480 m3/h</t>
  </si>
  <si>
    <t>"LED osvětlení</t>
  </si>
  <si>
    <t>"pracuje na bázi recirkulace a ovládání je elektronické</t>
  </si>
  <si>
    <t>9</t>
  </si>
  <si>
    <t>725SL13</t>
  </si>
  <si>
    <t>Chladící vitrína</t>
  </si>
  <si>
    <t>-20055944</t>
  </si>
  <si>
    <t>"viz SPECIFIKAČNÍ LIST Č. 13</t>
  </si>
  <si>
    <t>"Rozměry: 595 x 595 x 1990 cm (D x Š x V)</t>
  </si>
  <si>
    <t>"Počet kusů: 1</t>
  </si>
  <si>
    <t>"Povrchová úprava lednice: černá</t>
  </si>
  <si>
    <t xml:space="preserve">"Povrchová úprava polic: černá </t>
  </si>
  <si>
    <t xml:space="preserve">"Materiál: kov, plast, tvrzené sklo </t>
  </si>
  <si>
    <t>"Barevnost a povrchová úprava budou předměty vzorkování</t>
  </si>
  <si>
    <t>"Příkon: 235 W</t>
  </si>
  <si>
    <t>"Osvětlení: LED uvnitř rámu dveří</t>
  </si>
  <si>
    <t>"Ovládání: mechanické</t>
  </si>
  <si>
    <t>"Klimatická třída: 4</t>
  </si>
  <si>
    <t>"Chlazení s pomocným ventilátorem</t>
  </si>
  <si>
    <t>"Hlučnost 45 dB</t>
  </si>
  <si>
    <t>10</t>
  </si>
  <si>
    <t>725DM2</t>
  </si>
  <si>
    <t>Dodávka a montáž kuchyňských doplňků</t>
  </si>
  <si>
    <t>-69198617</t>
  </si>
  <si>
    <t>11</t>
  </si>
  <si>
    <t>725SL07</t>
  </si>
  <si>
    <t>Výčepní stojan</t>
  </si>
  <si>
    <t>-1157351300</t>
  </si>
  <si>
    <t>"viz SPECIFIKAČNÍ LIST č. 07</t>
  </si>
  <si>
    <t>"povrchová úprava: zlato – titan</t>
  </si>
  <si>
    <t>"materiál: nerezová ocel</t>
  </si>
  <si>
    <t>"provedení na 3 výčepní kohouty</t>
  </si>
  <si>
    <t>"zhotovený kompletně z nerezové oceli</t>
  </si>
  <si>
    <t>"vnitřní trubky nerezové – cca 7 x 8 mm</t>
  </si>
  <si>
    <t>"dodána včetně kompresoru, chlazení, hadic, koncovek</t>
  </si>
  <si>
    <t>725SL10</t>
  </si>
  <si>
    <t>Myčka skla</t>
  </si>
  <si>
    <t>1221600390</t>
  </si>
  <si>
    <t>"viz SPECIFIKAČNÍ LIST č. 10</t>
  </si>
  <si>
    <t>"Rozměry: 38 x 20 x 36 cm (D x Š x V)</t>
  </si>
  <si>
    <t xml:space="preserve">"Povrchová úprava: šedá </t>
  </si>
  <si>
    <t>"Materiál: lamino</t>
  </si>
  <si>
    <t>"Dvouválcová myčka</t>
  </si>
  <si>
    <t>"Nulová energetická náročnost - úspora energií</t>
  </si>
  <si>
    <t>"Použití pouze studené vody</t>
  </si>
  <si>
    <t>"Až 600 umytých sklenic za hodinu</t>
  </si>
  <si>
    <t>"1 x myčka sklenic, 1 x odtoková hadice, 1 x přívodní hadice s rychlospojkou, armatura</t>
  </si>
  <si>
    <t>13</t>
  </si>
  <si>
    <t>725DM3</t>
  </si>
  <si>
    <t>Dodávka a montáž dřezu + baterie</t>
  </si>
  <si>
    <t>-455387548</t>
  </si>
  <si>
    <t>14</t>
  </si>
  <si>
    <t>725SL29</t>
  </si>
  <si>
    <t>Dvoudřez + baterie</t>
  </si>
  <si>
    <t>-704435585</t>
  </si>
  <si>
    <t>"viz SPECIFIKAČNÍ LIST č. 29</t>
  </si>
  <si>
    <t>"Rozměry: cca 800x500</t>
  </si>
  <si>
    <t xml:space="preserve">"Povrchová úprava: s antibakteriální ochranou </t>
  </si>
  <si>
    <t>"Materiál: granitový dřez s baterií a sifonem</t>
  </si>
  <si>
    <t>15</t>
  </si>
  <si>
    <t>725SL30</t>
  </si>
  <si>
    <t>Jednoduchý dřez + baterie</t>
  </si>
  <si>
    <t>-1615557744</t>
  </si>
  <si>
    <t>"viz SPECIFIKAČNÍ LIST č. 30</t>
  </si>
  <si>
    <t>"Rozměry: cca 460x460</t>
  </si>
  <si>
    <t>998725102</t>
  </si>
  <si>
    <t>Přesun hmot tonážní pro zařizovací předměty v objektech v přes 6 do 12 m</t>
  </si>
  <si>
    <t>t</t>
  </si>
  <si>
    <t>-1851012979</t>
  </si>
  <si>
    <t>02 - bufet - nábytek</t>
  </si>
  <si>
    <t xml:space="preserve">    742 - Elektroinstalace - slaboproud</t>
  </si>
  <si>
    <t xml:space="preserve">    766 - Konstrukce truhlářské</t>
  </si>
  <si>
    <t>742</t>
  </si>
  <si>
    <t>Elektroinstalace - slaboproud</t>
  </si>
  <si>
    <t>742SL27</t>
  </si>
  <si>
    <t>Osvětlení LED</t>
  </si>
  <si>
    <t>-1802998644</t>
  </si>
  <si>
    <t>"viz SPECIFIKAČNÍ LIST č. 27</t>
  </si>
  <si>
    <t>"Rozměry: 16bM</t>
  </si>
  <si>
    <t>"Povrchová úprava:</t>
  </si>
  <si>
    <t>"Materiál: LED pásek12V 9,8W/bM</t>
  </si>
  <si>
    <t xml:space="preserve">"Led pásek ve čtyřech úrovních po 4bM (celkem 16bM)  osazen v hliníkovém profilu pro LED, který bude zafrézován do korpusu</t>
  </si>
  <si>
    <t>"Dodán bude včetně napájecího zdroje</t>
  </si>
  <si>
    <t>766</t>
  </si>
  <si>
    <t>Konstrukce truhlářské</t>
  </si>
  <si>
    <t>766DM3</t>
  </si>
  <si>
    <t>Dodávka a montáž stolů a židlí</t>
  </si>
  <si>
    <t>67208845</t>
  </si>
  <si>
    <t>766SL01</t>
  </si>
  <si>
    <t>Židle do bufetu</t>
  </si>
  <si>
    <t>-1322365837</t>
  </si>
  <si>
    <t>"viz SPECIFIKAČNÍ LIST č. 01</t>
  </si>
  <si>
    <t>"Rozměry: 46 x 52 x 76 cm (Š x H x V)</t>
  </si>
  <si>
    <t>"Počet kusů: 40 bufet</t>
  </si>
  <si>
    <t>"Povrchová úprava: dekor buk, lak</t>
  </si>
  <si>
    <t>"Materiál: bukový masiv s mořením dub</t>
  </si>
  <si>
    <t>"sedák čalouněný</t>
  </si>
  <si>
    <t>"Stohovatelnost židlí: max 8 kusů</t>
  </si>
  <si>
    <t>40</t>
  </si>
  <si>
    <t>766SL02</t>
  </si>
  <si>
    <t>Rozkládací stoly do bufetu</t>
  </si>
  <si>
    <t>-2096747156</t>
  </si>
  <si>
    <t>"viz SPECIFIKAČNÍ LIST č. 02</t>
  </si>
  <si>
    <t>"Rozměry: 80/120 x 70 x 75 cm (D x Š x V)</t>
  </si>
  <si>
    <t>"Počet kusů: 8</t>
  </si>
  <si>
    <t xml:space="preserve">"Povrchová úprava: černá, tmavě hnědá </t>
  </si>
  <si>
    <t>"Materiál: deska stolu: dřevotříska, melaminová fólie, ABS plast</t>
  </si>
  <si>
    <t>"Vnitřní noha: ocel</t>
  </si>
  <si>
    <t>"Noha/Bočnice: ocel, Epoxidový/polyesterový práškový lak</t>
  </si>
  <si>
    <t>766SL03</t>
  </si>
  <si>
    <t>Barové stoličky do bufetu</t>
  </si>
  <si>
    <t>1460672354</t>
  </si>
  <si>
    <t>"viz SPECIFIKAČNÍ LIST č. 03</t>
  </si>
  <si>
    <t>"počet kusů: 5</t>
  </si>
  <si>
    <t>"rozměry: 50 x 50 cm (š x h), v = 63 - 74 cm</t>
  </si>
  <si>
    <t>"materiál: rám - masivní bříza, lepidlo, akrylová barva</t>
  </si>
  <si>
    <t>"podnožka/upevňovací deska/trubka - ocel, epoxidový/polyesterový práškový lak</t>
  </si>
  <si>
    <t>"šroubovitý sloupek - ocel, polyamidový plast, acetalový plast</t>
  </si>
  <si>
    <t>766DM4</t>
  </si>
  <si>
    <t>Dodávka a montáž skříní</t>
  </si>
  <si>
    <t>749244504</t>
  </si>
  <si>
    <t>766SL14</t>
  </si>
  <si>
    <t>Skříň vrchní zavešená</t>
  </si>
  <si>
    <t>1788884629</t>
  </si>
  <si>
    <t>"viz SPECIFIKAČNÍ LIST č. 14</t>
  </si>
  <si>
    <t>"Rozměry: 1 200 x 730 x 578 cm (D x V x Š)</t>
  </si>
  <si>
    <t>"Počet kusů: 3</t>
  </si>
  <si>
    <t>"Materiál: LTD 18mm hraněn ABS 1mm</t>
  </si>
  <si>
    <t>"Kování: standartní závěs s integrovaným tlumením v souladu s EN 15570, zapuštěné úchyty</t>
  </si>
  <si>
    <t>"Dvě otevíravá křídla, vnitřek rozdělen středovou příčkou a osazen čtyřmi policemi s rektifikací</t>
  </si>
  <si>
    <t>766SL15</t>
  </si>
  <si>
    <t>41116670</t>
  </si>
  <si>
    <t>"viz SPECIFIKAČNÍ LIST č. 15</t>
  </si>
  <si>
    <t>"Rozměry: 500 x 730 x 578 cm (D x V x Š)</t>
  </si>
  <si>
    <t>"Kování: standartní závěs s integrovaným tlumením v souladu s EN 15570, zapuštěný úchyt</t>
  </si>
  <si>
    <t xml:space="preserve">"Otevíravé křídlo, vnitřek osazen dvěma policemi  s rektifikací</t>
  </si>
  <si>
    <t>766SL16</t>
  </si>
  <si>
    <t>1361983765</t>
  </si>
  <si>
    <t>"viz SPECIFIKAČNÍ LIST č. 16</t>
  </si>
  <si>
    <t>"Rozměry: 1 200 x 600 x 340 cm (D x V x Š)</t>
  </si>
  <si>
    <t>766SL17</t>
  </si>
  <si>
    <t>599521739</t>
  </si>
  <si>
    <t>"viz SPECIFIKAČNÍ LIST č. 17</t>
  </si>
  <si>
    <t>"Rozměry: 500 x 600 x 340 cm (D x V x Š)</t>
  </si>
  <si>
    <t>766SL18</t>
  </si>
  <si>
    <t>Skříň vrchní zavešená (sklněná křídla)</t>
  </si>
  <si>
    <t>2003585886</t>
  </si>
  <si>
    <t>"viz SPECIFIKAČNÍ LIST č. 18</t>
  </si>
  <si>
    <t>"Rozměry: 1 027 x 780 x 280 cm (D x V x Š)</t>
  </si>
  <si>
    <t>"Materiál: LTD 18mm hraněn ABS 1mm, skleněné dveře</t>
  </si>
  <si>
    <t>"Kování: závěs s integrovaným tlumením v souladu s EN 15570, zapuštěné úchyty</t>
  </si>
  <si>
    <t>"Dvě otevíravá křídla, vnitřek rozdělen středovou příčkou a osazen dvěma pevnými policemi. Vnitřek skřínky bude nasvícen pomocí LED nahoře i dole</t>
  </si>
  <si>
    <t>"Sklo bude opatřeno folií, přes kterou nebude v zhasnutém stavu do skříňky vidět</t>
  </si>
  <si>
    <t>766SL19</t>
  </si>
  <si>
    <t>Skříň spodní zásuvková (3x zásuvka)</t>
  </si>
  <si>
    <t>1064773926</t>
  </si>
  <si>
    <t>"viz SPECIFIKAČNÍ LIST č. 19</t>
  </si>
  <si>
    <t>"Rozměry: 600 x 862 x 528 cm (D x V x Š)</t>
  </si>
  <si>
    <t>"Počet kusů: 4</t>
  </si>
  <si>
    <t xml:space="preserve">"Kování: skryté plnovýsuvy s integrovaným tlumením a plechovými boky,  zapuštěné úchyty</t>
  </si>
  <si>
    <t>"Tři zásuvky – dno a záda zásuvky z LTD 16mm</t>
  </si>
  <si>
    <t>766SL20</t>
  </si>
  <si>
    <t>Skříň spodní dřezová</t>
  </si>
  <si>
    <t>143160028</t>
  </si>
  <si>
    <t>"viz SPECIFIKAČNÍ LIST č. 20</t>
  </si>
  <si>
    <t>"Kování: skryté plnovýsuvy s integrovaným tlumením a plechovými boky, zapuštěné úchyty, odpadkový koš</t>
  </si>
  <si>
    <t>"Jedna zásuvka – dno a záda zásuvky z LTD 16mm, vnitřek osazen odpadkovým košem s nádobami 2x15l, čelo skříňky rozděleno</t>
  </si>
  <si>
    <t>766SL21</t>
  </si>
  <si>
    <t>Skříň spodní zásuvková (2x zásuvková)</t>
  </si>
  <si>
    <t>823669933</t>
  </si>
  <si>
    <t>"viz SPECIFIKAČNÍ LIST č. 21</t>
  </si>
  <si>
    <t>"dvě zásuvky – dno a záda zásuvky z LTD 16mm</t>
  </si>
  <si>
    <t>766SL22</t>
  </si>
  <si>
    <t>Skříň spodní trouba</t>
  </si>
  <si>
    <t>1862541121</t>
  </si>
  <si>
    <t>"viz SPECIFIKAČNÍ LIST č. 22</t>
  </si>
  <si>
    <t>"Kování: standartní závěs v souladu s EN 15570, zapuštěný úchyt</t>
  </si>
  <si>
    <t>"Sklopné křídlo</t>
  </si>
  <si>
    <t>766SL23</t>
  </si>
  <si>
    <t>Skříň spodní policová otevíravá</t>
  </si>
  <si>
    <t>888358170</t>
  </si>
  <si>
    <t>"viz SPECIFIKAČNÍ LIST č. 23</t>
  </si>
  <si>
    <t>"Rozměry: 500 x 862 x 528 cm (D x V x Š)</t>
  </si>
  <si>
    <t>"Počet kusů: 2</t>
  </si>
  <si>
    <t>17</t>
  </si>
  <si>
    <t>766SL28</t>
  </si>
  <si>
    <t>660364805</t>
  </si>
  <si>
    <t>"viz SPECIFIKAČNÍ LIST č. 28</t>
  </si>
  <si>
    <t>18</t>
  </si>
  <si>
    <t>766SL24</t>
  </si>
  <si>
    <t>Obklad stěn a výroba dveří</t>
  </si>
  <si>
    <t>337352617</t>
  </si>
  <si>
    <t>"viz SPECIFIKAČNÍ LIST č. 24</t>
  </si>
  <si>
    <t>"Materiál: LTD + laminát</t>
  </si>
  <si>
    <t>"Levý obklad stěny 2900x2730 s výřezem pro lednici, vrchního čelního obkladu nad barem 5400x350 s nápisem BUFÍK včetně nasvícení LED</t>
  </si>
  <si>
    <t>"Levý čelní obklad 2900x240, pravý boční předsazený obklad 2900x640 – předsazení 80 mm (za obkladem tvoří tunel pro elektroinstalaci)</t>
  </si>
  <si>
    <t>"Zadní obklad stěny za linkou 410x630, zadní obklad stěny s dveřmi vloženými do obkladu – na dveřích tabule na psaní 1200x800</t>
  </si>
  <si>
    <t>19</t>
  </si>
  <si>
    <t>766SL31</t>
  </si>
  <si>
    <t>Obklad stropu, špalet a obvodového obkladu v části pro sezení</t>
  </si>
  <si>
    <t>-1417623604</t>
  </si>
  <si>
    <t>"viz SPECIFIKAČNÍ LIST č. 31</t>
  </si>
  <si>
    <t>"Obklad stropu na sádrokartonový základ pomocí laminátu/LTD 5400x2750, obklad obou špalet dveří cca 2900x800</t>
  </si>
  <si>
    <t>"Obvodový obklad v prostoru pro sezení za sedáky židlí v šíři 300 mm s gravírováním písma na 30% plochy v délce cca 40bM</t>
  </si>
  <si>
    <t>20</t>
  </si>
  <si>
    <t>766DM5</t>
  </si>
  <si>
    <t>Dodávka a montáž ostatních truhlářských prvků</t>
  </si>
  <si>
    <t>1986078367</t>
  </si>
  <si>
    <t>766SL25</t>
  </si>
  <si>
    <t>Barový pult</t>
  </si>
  <si>
    <t>836707461</t>
  </si>
  <si>
    <t>"viz SPECIFIKAČNÍ LIST č. 25</t>
  </si>
  <si>
    <t>"Rozměry: 4100x1200x340</t>
  </si>
  <si>
    <t>"Materiál: LTD 18mm hraněn ABS 1mm + PD 38mm s ABS 2mm</t>
  </si>
  <si>
    <t>"Barový pult, v pravé časti sklo za kterým bude policová skříňka. Vnitřek skřínky bude nasvícen pomocí LED nahoře i dole</t>
  </si>
  <si>
    <t>22</t>
  </si>
  <si>
    <t>766SL26</t>
  </si>
  <si>
    <t>Pracovní deska</t>
  </si>
  <si>
    <t>-1232923346</t>
  </si>
  <si>
    <t>"viz SPECIFIKAČNÍ LIST č. 26</t>
  </si>
  <si>
    <t>"Rozměry: celkem 8200x600</t>
  </si>
  <si>
    <t>"Materiál: PD 38mm v černé barvě hraněna ABS 2mm</t>
  </si>
  <si>
    <t>"Pracovní deska po obou stranách baru, na každé straně v rozměru cca 4100x600mm. V pracovní desce bude nainstalován výčep a 2x dřez</t>
  </si>
  <si>
    <t>23</t>
  </si>
  <si>
    <t>766SL32</t>
  </si>
  <si>
    <t>Šatní pult s obkladem</t>
  </si>
  <si>
    <t>1634643520</t>
  </si>
  <si>
    <t>"viz SPECIFIKAČNÍ LIST č. 32</t>
  </si>
  <si>
    <t>"Materiál: LTD</t>
  </si>
  <si>
    <t>"Zhotovení nového šatního pultu (viz. foto níže), stavební otvor cca 3500x2500 mms ostěním cca 800 mm</t>
  </si>
  <si>
    <t>24</t>
  </si>
  <si>
    <t>998766102</t>
  </si>
  <si>
    <t>Přesun hmot tonážní pro kce truhlářské v objektech v přes 6 do 12 m</t>
  </si>
  <si>
    <t>722941370</t>
  </si>
  <si>
    <t>03 - nábytek - foyer</t>
  </si>
  <si>
    <t>766DM7</t>
  </si>
  <si>
    <t>167718292</t>
  </si>
  <si>
    <t>766SL33</t>
  </si>
  <si>
    <t>Skříň do foyer 1000x1200x500</t>
  </si>
  <si>
    <t>734802103</t>
  </si>
  <si>
    <t>"viz SPECIFIKAČNÍ LIST č. 33</t>
  </si>
  <si>
    <t>"Rozměry: 1 000 x 1 200 x 500 cm (D x V x Š)</t>
  </si>
  <si>
    <t xml:space="preserve">"Policová skříň se dvěma křídly, rektifikace polic, uzamykatelná, zapuštěné úchyty </t>
  </si>
  <si>
    <t>1394001460</t>
  </si>
  <si>
    <t>04 - Elektromontáže</t>
  </si>
  <si>
    <t>M - Práce a dodávky M</t>
  </si>
  <si>
    <t xml:space="preserve">    21-M - Elektromontáže</t>
  </si>
  <si>
    <t>Práce a dodávky M</t>
  </si>
  <si>
    <t>21-M</t>
  </si>
  <si>
    <t>21-MSL34</t>
  </si>
  <si>
    <t>Elektroúpravy</t>
  </si>
  <si>
    <t>64</t>
  </si>
  <si>
    <t>-900683270</t>
  </si>
  <si>
    <t>"viz SPECIFIKAČNÍ LIST č. 34</t>
  </si>
  <si>
    <t>"Úprava elektroinstalace vedoucí do barového pultu, osazení elektroinstalačních krabic do barového pultu – cca10ks</t>
  </si>
  <si>
    <t>"Úprava elektroinstalace nastavovacími kroužky na elektroinstalační krabice v zádovém obkladu</t>
  </si>
  <si>
    <t>"Úprava elektroinstalace vedoucí do skříněk pro osvětlení LED</t>
  </si>
  <si>
    <t>05 - Vedlejší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</si>
  <si>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</si>
  <si>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</si>
  <si>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</si>
  <si>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</si>
  <si>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</si>
  <si>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VRN</t>
  </si>
  <si>
    <t>VRN1</t>
  </si>
  <si>
    <t>Průzkumné, geodetické a projektové práce</t>
  </si>
  <si>
    <t>013254000</t>
  </si>
  <si>
    <t>Dokumentace skutečného provedení stavby</t>
  </si>
  <si>
    <t>1024</t>
  </si>
  <si>
    <t>547725519</t>
  </si>
  <si>
    <t>VRN3</t>
  </si>
  <si>
    <t>Zařízení staveniště</t>
  </si>
  <si>
    <t>030001000</t>
  </si>
  <si>
    <t>2005168608</t>
  </si>
  <si>
    <t>034002000</t>
  </si>
  <si>
    <t>Zabezpečení staveniště</t>
  </si>
  <si>
    <t>-1234920226</t>
  </si>
  <si>
    <t>VRN4</t>
  </si>
  <si>
    <t>Inženýrská činnost</t>
  </si>
  <si>
    <t>041403000</t>
  </si>
  <si>
    <t>Koordinátor BOZP na staveništi</t>
  </si>
  <si>
    <t>-828868278</t>
  </si>
  <si>
    <t>042503000</t>
  </si>
  <si>
    <t>Plán BOZP na staveništi</t>
  </si>
  <si>
    <t>194446850</t>
  </si>
  <si>
    <t>044003000</t>
  </si>
  <si>
    <t>Revize elektro a vodovod</t>
  </si>
  <si>
    <t>1056422126</t>
  </si>
  <si>
    <t>045203000</t>
  </si>
  <si>
    <t>Kompletační činnost</t>
  </si>
  <si>
    <t>-987431372</t>
  </si>
  <si>
    <t>VRN9</t>
  </si>
  <si>
    <t>Ostatní náklady</t>
  </si>
  <si>
    <t>091003000</t>
  </si>
  <si>
    <t>Vzorkování barvy a dekoru nábytku a vybavení</t>
  </si>
  <si>
    <t>-185464817</t>
  </si>
  <si>
    <t>091704000X</t>
  </si>
  <si>
    <t>Úklid všech stavebních objektů suchou i mokrou cestou</t>
  </si>
  <si>
    <t>-1187468689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</si>
</sst>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31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33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33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36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37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38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39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40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41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42</v>
      </c>
      <c r="E29" s="47"/>
      <c r="F29" s="32" t="s">
        <v>43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44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45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46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47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48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49</v>
      </c>
      <c r="U35" s="54"/>
      <c r="V35" s="54"/>
      <c r="W35" s="54"/>
      <c r="X35" s="56" t="s">
        <v>50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51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52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53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54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53</v>
      </c>
      <c r="AI60" s="42"/>
      <c r="AJ60" s="42"/>
      <c r="AK60" s="42"/>
      <c r="AL60" s="42"/>
      <c r="AM60" s="64" t="s">
        <v>54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55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56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53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54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53</v>
      </c>
      <c r="AI75" s="42"/>
      <c r="AJ75" s="42"/>
      <c r="AK75" s="42"/>
      <c r="AL75" s="42"/>
      <c r="AM75" s="64" t="s">
        <v>54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57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MW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Kulturní dům města Přibyslav - vybavení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Přibyslav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25. 2. 2024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25.6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Přibyslav, Bechyňovo náměstí 1, 582 22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MW arch s.r.o., Nové Dvory3, 592 12</v>
      </c>
      <c r="AN89" s="71"/>
      <c r="AO89" s="71"/>
      <c r="AP89" s="71"/>
      <c r="AQ89" s="40"/>
      <c r="AR89" s="44"/>
      <c r="AS89" s="81" t="s">
        <v>58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34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59</v>
      </c>
      <c r="D92" s="94"/>
      <c r="E92" s="94"/>
      <c r="F92" s="94"/>
      <c r="G92" s="94"/>
      <c r="H92" s="95"/>
      <c r="I92" s="96" t="s">
        <v>60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61</v>
      </c>
      <c r="AH92" s="94"/>
      <c r="AI92" s="94"/>
      <c r="AJ92" s="94"/>
      <c r="AK92" s="94"/>
      <c r="AL92" s="94"/>
      <c r="AM92" s="94"/>
      <c r="AN92" s="96" t="s">
        <v>62</v>
      </c>
      <c r="AO92" s="94"/>
      <c r="AP92" s="98"/>
      <c r="AQ92" s="99" t="s">
        <v>63</v>
      </c>
      <c r="AR92" s="44"/>
      <c r="AS92" s="100" t="s">
        <v>64</v>
      </c>
      <c r="AT92" s="101" t="s">
        <v>65</v>
      </c>
      <c r="AU92" s="101" t="s">
        <v>66</v>
      </c>
      <c r="AV92" s="101" t="s">
        <v>67</v>
      </c>
      <c r="AW92" s="101" t="s">
        <v>68</v>
      </c>
      <c r="AX92" s="101" t="s">
        <v>69</v>
      </c>
      <c r="AY92" s="101" t="s">
        <v>70</v>
      </c>
      <c r="AZ92" s="101" t="s">
        <v>71</v>
      </c>
      <c r="BA92" s="101" t="s">
        <v>72</v>
      </c>
      <c r="BB92" s="101" t="s">
        <v>73</v>
      </c>
      <c r="BC92" s="101" t="s">
        <v>74</v>
      </c>
      <c r="BD92" s="102" t="s">
        <v>75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76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ROUND(SUM(AG95:AG99),2)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ROUND(SUM(AS95:AS99),2)</f>
        <v>0</v>
      </c>
      <c r="AT94" s="114">
        <f>ROUND(SUM(AV94:AW94),2)</f>
        <v>0</v>
      </c>
      <c r="AU94" s="115">
        <f>ROUND(SUM(AU95:AU99),5)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ROUND(SUM(AZ95:AZ99),2)</f>
        <v>0</v>
      </c>
      <c r="BA94" s="114">
        <f>ROUND(SUM(BA95:BA99),2)</f>
        <v>0</v>
      </c>
      <c r="BB94" s="114">
        <f>ROUND(SUM(BB95:BB99),2)</f>
        <v>0</v>
      </c>
      <c r="BC94" s="114">
        <f>ROUND(SUM(BC95:BC99),2)</f>
        <v>0</v>
      </c>
      <c r="BD94" s="116">
        <f>ROUND(SUM(BD95:BD99),2)</f>
        <v>0</v>
      </c>
      <c r="BE94" s="6"/>
      <c r="BS94" s="117" t="s">
        <v>77</v>
      </c>
      <c r="BT94" s="117" t="s">
        <v>78</v>
      </c>
      <c r="BU94" s="118" t="s">
        <v>79</v>
      </c>
      <c r="BV94" s="117" t="s">
        <v>80</v>
      </c>
      <c r="BW94" s="117" t="s">
        <v>5</v>
      </c>
      <c r="BX94" s="117" t="s">
        <v>81</v>
      </c>
      <c r="CL94" s="117" t="s">
        <v>1</v>
      </c>
    </row>
    <row r="95" s="7" customFormat="1" ht="16.5" customHeight="1">
      <c r="A95" s="119" t="s">
        <v>82</v>
      </c>
      <c r="B95" s="120"/>
      <c r="C95" s="121"/>
      <c r="D95" s="122" t="s">
        <v>83</v>
      </c>
      <c r="E95" s="122"/>
      <c r="F95" s="122"/>
      <c r="G95" s="122"/>
      <c r="H95" s="122"/>
      <c r="I95" s="123"/>
      <c r="J95" s="122" t="s">
        <v>84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bufet - kuchyň'!J30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85</v>
      </c>
      <c r="AR95" s="126"/>
      <c r="AS95" s="127">
        <v>0</v>
      </c>
      <c r="AT95" s="128">
        <f>ROUND(SUM(AV95:AW95),2)</f>
        <v>0</v>
      </c>
      <c r="AU95" s="129">
        <f>'01 - bufet - kuchyň'!P118</f>
        <v>0</v>
      </c>
      <c r="AV95" s="128">
        <f>'01 - bufet - kuchyň'!J33</f>
        <v>0</v>
      </c>
      <c r="AW95" s="128">
        <f>'01 - bufet - kuchyň'!J34</f>
        <v>0</v>
      </c>
      <c r="AX95" s="128">
        <f>'01 - bufet - kuchyň'!J35</f>
        <v>0</v>
      </c>
      <c r="AY95" s="128">
        <f>'01 - bufet - kuchyň'!J36</f>
        <v>0</v>
      </c>
      <c r="AZ95" s="128">
        <f>'01 - bufet - kuchyň'!F33</f>
        <v>0</v>
      </c>
      <c r="BA95" s="128">
        <f>'01 - bufet - kuchyň'!F34</f>
        <v>0</v>
      </c>
      <c r="BB95" s="128">
        <f>'01 - bufet - kuchyň'!F35</f>
        <v>0</v>
      </c>
      <c r="BC95" s="128">
        <f>'01 - bufet - kuchyň'!F36</f>
        <v>0</v>
      </c>
      <c r="BD95" s="130">
        <f>'01 - bufet - kuchyň'!F37</f>
        <v>0</v>
      </c>
      <c r="BE95" s="7"/>
      <c r="BT95" s="131" t="s">
        <v>86</v>
      </c>
      <c r="BV95" s="131" t="s">
        <v>80</v>
      </c>
      <c r="BW95" s="131" t="s">
        <v>87</v>
      </c>
      <c r="BX95" s="131" t="s">
        <v>5</v>
      </c>
      <c r="CL95" s="131" t="s">
        <v>1</v>
      </c>
      <c r="CM95" s="131" t="s">
        <v>88</v>
      </c>
    </row>
    <row r="96" s="7" customFormat="1" ht="16.5" customHeight="1">
      <c r="A96" s="119" t="s">
        <v>82</v>
      </c>
      <c r="B96" s="120"/>
      <c r="C96" s="121"/>
      <c r="D96" s="122" t="s">
        <v>89</v>
      </c>
      <c r="E96" s="122"/>
      <c r="F96" s="122"/>
      <c r="G96" s="122"/>
      <c r="H96" s="122"/>
      <c r="I96" s="123"/>
      <c r="J96" s="122" t="s">
        <v>90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'02 - bufet - nábytek'!J30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85</v>
      </c>
      <c r="AR96" s="126"/>
      <c r="AS96" s="127">
        <v>0</v>
      </c>
      <c r="AT96" s="128">
        <f>ROUND(SUM(AV96:AW96),2)</f>
        <v>0</v>
      </c>
      <c r="AU96" s="129">
        <f>'02 - bufet - nábytek'!P119</f>
        <v>0</v>
      </c>
      <c r="AV96" s="128">
        <f>'02 - bufet - nábytek'!J33</f>
        <v>0</v>
      </c>
      <c r="AW96" s="128">
        <f>'02 - bufet - nábytek'!J34</f>
        <v>0</v>
      </c>
      <c r="AX96" s="128">
        <f>'02 - bufet - nábytek'!J35</f>
        <v>0</v>
      </c>
      <c r="AY96" s="128">
        <f>'02 - bufet - nábytek'!J36</f>
        <v>0</v>
      </c>
      <c r="AZ96" s="128">
        <f>'02 - bufet - nábytek'!F33</f>
        <v>0</v>
      </c>
      <c r="BA96" s="128">
        <f>'02 - bufet - nábytek'!F34</f>
        <v>0</v>
      </c>
      <c r="BB96" s="128">
        <f>'02 - bufet - nábytek'!F35</f>
        <v>0</v>
      </c>
      <c r="BC96" s="128">
        <f>'02 - bufet - nábytek'!F36</f>
        <v>0</v>
      </c>
      <c r="BD96" s="130">
        <f>'02 - bufet - nábytek'!F37</f>
        <v>0</v>
      </c>
      <c r="BE96" s="7"/>
      <c r="BT96" s="131" t="s">
        <v>86</v>
      </c>
      <c r="BV96" s="131" t="s">
        <v>80</v>
      </c>
      <c r="BW96" s="131" t="s">
        <v>91</v>
      </c>
      <c r="BX96" s="131" t="s">
        <v>5</v>
      </c>
      <c r="CL96" s="131" t="s">
        <v>1</v>
      </c>
      <c r="CM96" s="131" t="s">
        <v>88</v>
      </c>
    </row>
    <row r="97" s="7" customFormat="1" ht="16.5" customHeight="1">
      <c r="A97" s="119" t="s">
        <v>82</v>
      </c>
      <c r="B97" s="120"/>
      <c r="C97" s="121"/>
      <c r="D97" s="122" t="s">
        <v>92</v>
      </c>
      <c r="E97" s="122"/>
      <c r="F97" s="122"/>
      <c r="G97" s="122"/>
      <c r="H97" s="122"/>
      <c r="I97" s="123"/>
      <c r="J97" s="122" t="s">
        <v>93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'03 - nábytek - foyer'!J30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85</v>
      </c>
      <c r="AR97" s="126"/>
      <c r="AS97" s="127">
        <v>0</v>
      </c>
      <c r="AT97" s="128">
        <f>ROUND(SUM(AV97:AW97),2)</f>
        <v>0</v>
      </c>
      <c r="AU97" s="129">
        <f>'03 - nábytek - foyer'!P118</f>
        <v>0</v>
      </c>
      <c r="AV97" s="128">
        <f>'03 - nábytek - foyer'!J33</f>
        <v>0</v>
      </c>
      <c r="AW97" s="128">
        <f>'03 - nábytek - foyer'!J34</f>
        <v>0</v>
      </c>
      <c r="AX97" s="128">
        <f>'03 - nábytek - foyer'!J35</f>
        <v>0</v>
      </c>
      <c r="AY97" s="128">
        <f>'03 - nábytek - foyer'!J36</f>
        <v>0</v>
      </c>
      <c r="AZ97" s="128">
        <f>'03 - nábytek - foyer'!F33</f>
        <v>0</v>
      </c>
      <c r="BA97" s="128">
        <f>'03 - nábytek - foyer'!F34</f>
        <v>0</v>
      </c>
      <c r="BB97" s="128">
        <f>'03 - nábytek - foyer'!F35</f>
        <v>0</v>
      </c>
      <c r="BC97" s="128">
        <f>'03 - nábytek - foyer'!F36</f>
        <v>0</v>
      </c>
      <c r="BD97" s="130">
        <f>'03 - nábytek - foyer'!F37</f>
        <v>0</v>
      </c>
      <c r="BE97" s="7"/>
      <c r="BT97" s="131" t="s">
        <v>86</v>
      </c>
      <c r="BV97" s="131" t="s">
        <v>80</v>
      </c>
      <c r="BW97" s="131" t="s">
        <v>94</v>
      </c>
      <c r="BX97" s="131" t="s">
        <v>5</v>
      </c>
      <c r="CL97" s="131" t="s">
        <v>1</v>
      </c>
      <c r="CM97" s="131" t="s">
        <v>88</v>
      </c>
    </row>
    <row r="98" s="7" customFormat="1" ht="16.5" customHeight="1">
      <c r="A98" s="119" t="s">
        <v>82</v>
      </c>
      <c r="B98" s="120"/>
      <c r="C98" s="121"/>
      <c r="D98" s="122" t="s">
        <v>95</v>
      </c>
      <c r="E98" s="122"/>
      <c r="F98" s="122"/>
      <c r="G98" s="122"/>
      <c r="H98" s="122"/>
      <c r="I98" s="123"/>
      <c r="J98" s="122" t="s">
        <v>96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'04 - Elektromontáže'!J30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85</v>
      </c>
      <c r="AR98" s="126"/>
      <c r="AS98" s="127">
        <v>0</v>
      </c>
      <c r="AT98" s="128">
        <f>ROUND(SUM(AV98:AW98),2)</f>
        <v>0</v>
      </c>
      <c r="AU98" s="129">
        <f>'04 - Elektromontáže'!P118</f>
        <v>0</v>
      </c>
      <c r="AV98" s="128">
        <f>'04 - Elektromontáže'!J33</f>
        <v>0</v>
      </c>
      <c r="AW98" s="128">
        <f>'04 - Elektromontáže'!J34</f>
        <v>0</v>
      </c>
      <c r="AX98" s="128">
        <f>'04 - Elektromontáže'!J35</f>
        <v>0</v>
      </c>
      <c r="AY98" s="128">
        <f>'04 - Elektromontáže'!J36</f>
        <v>0</v>
      </c>
      <c r="AZ98" s="128">
        <f>'04 - Elektromontáže'!F33</f>
        <v>0</v>
      </c>
      <c r="BA98" s="128">
        <f>'04 - Elektromontáže'!F34</f>
        <v>0</v>
      </c>
      <c r="BB98" s="128">
        <f>'04 - Elektromontáže'!F35</f>
        <v>0</v>
      </c>
      <c r="BC98" s="128">
        <f>'04 - Elektromontáže'!F36</f>
        <v>0</v>
      </c>
      <c r="BD98" s="130">
        <f>'04 - Elektromontáže'!F37</f>
        <v>0</v>
      </c>
      <c r="BE98" s="7"/>
      <c r="BT98" s="131" t="s">
        <v>86</v>
      </c>
      <c r="BV98" s="131" t="s">
        <v>80</v>
      </c>
      <c r="BW98" s="131" t="s">
        <v>97</v>
      </c>
      <c r="BX98" s="131" t="s">
        <v>5</v>
      </c>
      <c r="CL98" s="131" t="s">
        <v>1</v>
      </c>
      <c r="CM98" s="131" t="s">
        <v>88</v>
      </c>
    </row>
    <row r="99" s="7" customFormat="1" ht="16.5" customHeight="1">
      <c r="A99" s="119" t="s">
        <v>82</v>
      </c>
      <c r="B99" s="120"/>
      <c r="C99" s="121"/>
      <c r="D99" s="122" t="s">
        <v>98</v>
      </c>
      <c r="E99" s="122"/>
      <c r="F99" s="122"/>
      <c r="G99" s="122"/>
      <c r="H99" s="122"/>
      <c r="I99" s="123"/>
      <c r="J99" s="122" t="s">
        <v>99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4">
        <f>'05 - Vedlejší rozpočtové ...'!J30</f>
        <v>0</v>
      </c>
      <c r="AH99" s="123"/>
      <c r="AI99" s="123"/>
      <c r="AJ99" s="123"/>
      <c r="AK99" s="123"/>
      <c r="AL99" s="123"/>
      <c r="AM99" s="123"/>
      <c r="AN99" s="124">
        <f>SUM(AG99,AT99)</f>
        <v>0</v>
      </c>
      <c r="AO99" s="123"/>
      <c r="AP99" s="123"/>
      <c r="AQ99" s="125" t="s">
        <v>85</v>
      </c>
      <c r="AR99" s="126"/>
      <c r="AS99" s="132">
        <v>0</v>
      </c>
      <c r="AT99" s="133">
        <f>ROUND(SUM(AV99:AW99),2)</f>
        <v>0</v>
      </c>
      <c r="AU99" s="134">
        <f>'05 - Vedlejší rozpočtové ...'!P121</f>
        <v>0</v>
      </c>
      <c r="AV99" s="133">
        <f>'05 - Vedlejší rozpočtové ...'!J33</f>
        <v>0</v>
      </c>
      <c r="AW99" s="133">
        <f>'05 - Vedlejší rozpočtové ...'!J34</f>
        <v>0</v>
      </c>
      <c r="AX99" s="133">
        <f>'05 - Vedlejší rozpočtové ...'!J35</f>
        <v>0</v>
      </c>
      <c r="AY99" s="133">
        <f>'05 - Vedlejší rozpočtové ...'!J36</f>
        <v>0</v>
      </c>
      <c r="AZ99" s="133">
        <f>'05 - Vedlejší rozpočtové ...'!F33</f>
        <v>0</v>
      </c>
      <c r="BA99" s="133">
        <f>'05 - Vedlejší rozpočtové ...'!F34</f>
        <v>0</v>
      </c>
      <c r="BB99" s="133">
        <f>'05 - Vedlejší rozpočtové ...'!F35</f>
        <v>0</v>
      </c>
      <c r="BC99" s="133">
        <f>'05 - Vedlejší rozpočtové ...'!F36</f>
        <v>0</v>
      </c>
      <c r="BD99" s="135">
        <f>'05 - Vedlejší rozpočtové ...'!F37</f>
        <v>0</v>
      </c>
      <c r="BE99" s="7"/>
      <c r="BT99" s="131" t="s">
        <v>86</v>
      </c>
      <c r="BV99" s="131" t="s">
        <v>80</v>
      </c>
      <c r="BW99" s="131" t="s">
        <v>100</v>
      </c>
      <c r="BX99" s="131" t="s">
        <v>5</v>
      </c>
      <c r="CL99" s="131" t="s">
        <v>1</v>
      </c>
      <c r="CM99" s="131" t="s">
        <v>88</v>
      </c>
    </row>
    <row r="100" s="2" customFormat="1" ht="30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4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  <row r="10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44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</row>
  </sheetData>
  <sheetProtection sheet="1" formatColumns="0" formatRows="0" objects="1" scenarios="1" spinCount="100000" saltValue="zlbslWEGAkjF9zskQgPHMhq3D7111FwLnl29yRbY/Gi3tNbT1tkDo7F6wqIbtJiIivf8p7NV1NezXupOU8ugJw==" hashValue="zU9KYPQT78kxHd6TIC8DKR9S0ML6px5YfywpUH+u1jRE2mmEypBjTuWVD9566q0AmUr2wMWR5iZLdH+li6/g2A==" algorithmName="SHA-512" password="CC35"/>
  <mergeCells count="58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bufet - kuchyň'!C2" display="/"/>
    <hyperlink ref="A96" location="'02 - bufet - nábytek'!C2" display="/"/>
    <hyperlink ref="A97" location="'03 - nábytek - foyer'!C2" display="/"/>
    <hyperlink ref="A98" location="'04 - Elektromontáže'!C2" display="/"/>
    <hyperlink ref="A99" location="'05 - Vedlejší rozpočtové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88</v>
      </c>
    </row>
    <row r="4" s="1" customFormat="1" ht="24.96" customHeight="1">
      <c r="B4" s="20"/>
      <c r="D4" s="138" t="s">
        <v>101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Kulturní dům města Přibyslav - vybavení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102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103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35</v>
      </c>
      <c r="G12" s="38"/>
      <c r="H12" s="38"/>
      <c r="I12" s="140" t="s">
        <v>22</v>
      </c>
      <c r="J12" s="144" t="str">
        <f>'Rekapitulace stavby'!AN8</f>
        <v>25. 2. 2024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>Město Přibyslav, Bechyňovo náměstí 1, 582 22</v>
      </c>
      <c r="F15" s="38"/>
      <c r="G15" s="38"/>
      <c r="H15" s="38"/>
      <c r="I15" s="140" t="s">
        <v>27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>14253259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>MW arch s.r.o., Nové Dvory3, 592 12</v>
      </c>
      <c r="F21" s="38"/>
      <c r="G21" s="38"/>
      <c r="H21" s="38"/>
      <c r="I21" s="140" t="s">
        <v>27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34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38</v>
      </c>
      <c r="E30" s="38"/>
      <c r="F30" s="38"/>
      <c r="G30" s="38"/>
      <c r="H30" s="38"/>
      <c r="I30" s="38"/>
      <c r="J30" s="151">
        <f>ROUND(J118,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40</v>
      </c>
      <c r="G32" s="38"/>
      <c r="H32" s="38"/>
      <c r="I32" s="152" t="s">
        <v>39</v>
      </c>
      <c r="J32" s="152" t="s">
        <v>41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42</v>
      </c>
      <c r="E33" s="140" t="s">
        <v>43</v>
      </c>
      <c r="F33" s="154">
        <f>ROUND((SUM(BE118:BE274)),  2)</f>
        <v>0</v>
      </c>
      <c r="G33" s="38"/>
      <c r="H33" s="38"/>
      <c r="I33" s="155">
        <v>0.20999999999999999</v>
      </c>
      <c r="J33" s="154">
        <f>ROUND(((SUM(BE118:BE274))*I33),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44</v>
      </c>
      <c r="F34" s="154">
        <f>ROUND((SUM(BF118:BF274)),  2)</f>
        <v>0</v>
      </c>
      <c r="G34" s="38"/>
      <c r="H34" s="38"/>
      <c r="I34" s="155">
        <v>0.12</v>
      </c>
      <c r="J34" s="154">
        <f>ROUND(((SUM(BF118:BF274))*I34),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45</v>
      </c>
      <c r="F35" s="154">
        <f>ROUND((SUM(BG118:BG274)),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46</v>
      </c>
      <c r="F36" s="154">
        <f>ROUND((SUM(BH118:BH274)),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47</v>
      </c>
      <c r="F37" s="154">
        <f>ROUND((SUM(BI118:BI274)),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48</v>
      </c>
      <c r="E39" s="158"/>
      <c r="F39" s="158"/>
      <c r="G39" s="159" t="s">
        <v>49</v>
      </c>
      <c r="H39" s="160" t="s">
        <v>50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51</v>
      </c>
      <c r="E50" s="164"/>
      <c r="F50" s="164"/>
      <c r="G50" s="163" t="s">
        <v>52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53</v>
      </c>
      <c r="E61" s="166"/>
      <c r="F61" s="167" t="s">
        <v>54</v>
      </c>
      <c r="G61" s="165" t="s">
        <v>53</v>
      </c>
      <c r="H61" s="166"/>
      <c r="I61" s="166"/>
      <c r="J61" s="168" t="s">
        <v>54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55</v>
      </c>
      <c r="E65" s="169"/>
      <c r="F65" s="169"/>
      <c r="G65" s="163" t="s">
        <v>56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53</v>
      </c>
      <c r="E76" s="166"/>
      <c r="F76" s="167" t="s">
        <v>54</v>
      </c>
      <c r="G76" s="165" t="s">
        <v>53</v>
      </c>
      <c r="H76" s="166"/>
      <c r="I76" s="166"/>
      <c r="J76" s="168" t="s">
        <v>54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104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Kulturní dům města Přibyslav - vybavení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102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bufet - kuchyň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25. 2. 2024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Přibyslav, Bechyňovo náměstí 1, 582 22</v>
      </c>
      <c r="G91" s="40"/>
      <c r="H91" s="40"/>
      <c r="I91" s="32" t="s">
        <v>30</v>
      </c>
      <c r="J91" s="36" t="str">
        <f>E21</f>
        <v>MW arch s.r.o., Nové Dvory3, 592 12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105</v>
      </c>
      <c r="D94" s="176"/>
      <c r="E94" s="176"/>
      <c r="F94" s="176"/>
      <c r="G94" s="176"/>
      <c r="H94" s="176"/>
      <c r="I94" s="176"/>
      <c r="J94" s="177" t="s">
        <v>106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107</v>
      </c>
      <c r="D96" s="40"/>
      <c r="E96" s="40"/>
      <c r="F96" s="40"/>
      <c r="G96" s="40"/>
      <c r="H96" s="40"/>
      <c r="I96" s="40"/>
      <c r="J96" s="110">
        <f>J118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108</v>
      </c>
    </row>
    <row r="97" s="9" customFormat="1" ht="24.96" customHeight="1">
      <c r="A97" s="9"/>
      <c r="B97" s="179"/>
      <c r="C97" s="180"/>
      <c r="D97" s="181" t="s">
        <v>109</v>
      </c>
      <c r="E97" s="182"/>
      <c r="F97" s="182"/>
      <c r="G97" s="182"/>
      <c r="H97" s="182"/>
      <c r="I97" s="182"/>
      <c r="J97" s="183">
        <f>J119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110</v>
      </c>
      <c r="E98" s="188"/>
      <c r="F98" s="188"/>
      <c r="G98" s="188"/>
      <c r="H98" s="188"/>
      <c r="I98" s="188"/>
      <c r="J98" s="189">
        <f>J120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111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6.5" customHeight="1">
      <c r="A108" s="38"/>
      <c r="B108" s="39"/>
      <c r="C108" s="40"/>
      <c r="D108" s="40"/>
      <c r="E108" s="174" t="str">
        <f>E7</f>
        <v>Kulturní dům města Přibyslav - vybavení</v>
      </c>
      <c r="F108" s="32"/>
      <c r="G108" s="32"/>
      <c r="H108" s="32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102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76" t="str">
        <f>E9</f>
        <v>01 - bufet - kuchyň</v>
      </c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40"/>
      <c r="E112" s="40"/>
      <c r="F112" s="27" t="str">
        <f>F12</f>
        <v xml:space="preserve"> </v>
      </c>
      <c r="G112" s="40"/>
      <c r="H112" s="40"/>
      <c r="I112" s="32" t="s">
        <v>22</v>
      </c>
      <c r="J112" s="79" t="str">
        <f>IF(J12="","",J12)</f>
        <v>25. 2. 2024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5.65" customHeight="1">
      <c r="A114" s="38"/>
      <c r="B114" s="39"/>
      <c r="C114" s="32" t="s">
        <v>24</v>
      </c>
      <c r="D114" s="40"/>
      <c r="E114" s="40"/>
      <c r="F114" s="27" t="str">
        <f>E15</f>
        <v>Město Přibyslav, Bechyňovo náměstí 1, 582 22</v>
      </c>
      <c r="G114" s="40"/>
      <c r="H114" s="40"/>
      <c r="I114" s="32" t="s">
        <v>30</v>
      </c>
      <c r="J114" s="36" t="str">
        <f>E21</f>
        <v>MW arch s.r.o., Nové Dvory3, 592 12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15" customHeight="1">
      <c r="A115" s="38"/>
      <c r="B115" s="39"/>
      <c r="C115" s="32" t="s">
        <v>28</v>
      </c>
      <c r="D115" s="40"/>
      <c r="E115" s="40"/>
      <c r="F115" s="27" t="str">
        <f>IF(E18="","",E18)</f>
        <v>Vyplň údaj</v>
      </c>
      <c r="G115" s="40"/>
      <c r="H115" s="40"/>
      <c r="I115" s="32" t="s">
        <v>34</v>
      </c>
      <c r="J115" s="36" t="str">
        <f>E24</f>
        <v xml:space="preserve"> 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191"/>
      <c r="B117" s="192"/>
      <c r="C117" s="193" t="s">
        <v>112</v>
      </c>
      <c r="D117" s="194" t="s">
        <v>63</v>
      </c>
      <c r="E117" s="194" t="s">
        <v>59</v>
      </c>
      <c r="F117" s="194" t="s">
        <v>60</v>
      </c>
      <c r="G117" s="194" t="s">
        <v>113</v>
      </c>
      <c r="H117" s="194" t="s">
        <v>114</v>
      </c>
      <c r="I117" s="194" t="s">
        <v>115</v>
      </c>
      <c r="J117" s="195" t="s">
        <v>106</v>
      </c>
      <c r="K117" s="196" t="s">
        <v>116</v>
      </c>
      <c r="L117" s="197"/>
      <c r="M117" s="100" t="s">
        <v>1</v>
      </c>
      <c r="N117" s="101" t="s">
        <v>42</v>
      </c>
      <c r="O117" s="101" t="s">
        <v>117</v>
      </c>
      <c r="P117" s="101" t="s">
        <v>118</v>
      </c>
      <c r="Q117" s="101" t="s">
        <v>119</v>
      </c>
      <c r="R117" s="101" t="s">
        <v>120</v>
      </c>
      <c r="S117" s="101" t="s">
        <v>121</v>
      </c>
      <c r="T117" s="102" t="s">
        <v>122</v>
      </c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</row>
    <row r="118" s="2" customFormat="1" ht="22.8" customHeight="1">
      <c r="A118" s="38"/>
      <c r="B118" s="39"/>
      <c r="C118" s="107" t="s">
        <v>123</v>
      </c>
      <c r="D118" s="40"/>
      <c r="E118" s="40"/>
      <c r="F118" s="40"/>
      <c r="G118" s="40"/>
      <c r="H118" s="40"/>
      <c r="I118" s="40"/>
      <c r="J118" s="198">
        <f>BK118</f>
        <v>0</v>
      </c>
      <c r="K118" s="40"/>
      <c r="L118" s="44"/>
      <c r="M118" s="103"/>
      <c r="N118" s="199"/>
      <c r="O118" s="104"/>
      <c r="P118" s="200">
        <f>P119</f>
        <v>0</v>
      </c>
      <c r="Q118" s="104"/>
      <c r="R118" s="200">
        <f>R119</f>
        <v>0.27529999999999999</v>
      </c>
      <c r="S118" s="104"/>
      <c r="T118" s="201">
        <f>T119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77</v>
      </c>
      <c r="AU118" s="17" t="s">
        <v>108</v>
      </c>
      <c r="BK118" s="202">
        <f>BK119</f>
        <v>0</v>
      </c>
    </row>
    <row r="119" s="12" customFormat="1" ht="25.92" customHeight="1">
      <c r="A119" s="12"/>
      <c r="B119" s="203"/>
      <c r="C119" s="204"/>
      <c r="D119" s="205" t="s">
        <v>77</v>
      </c>
      <c r="E119" s="206" t="s">
        <v>124</v>
      </c>
      <c r="F119" s="206" t="s">
        <v>125</v>
      </c>
      <c r="G119" s="204"/>
      <c r="H119" s="204"/>
      <c r="I119" s="207"/>
      <c r="J119" s="208">
        <f>BK119</f>
        <v>0</v>
      </c>
      <c r="K119" s="204"/>
      <c r="L119" s="209"/>
      <c r="M119" s="210"/>
      <c r="N119" s="211"/>
      <c r="O119" s="211"/>
      <c r="P119" s="212">
        <f>P120</f>
        <v>0</v>
      </c>
      <c r="Q119" s="211"/>
      <c r="R119" s="212">
        <f>R120</f>
        <v>0.27529999999999999</v>
      </c>
      <c r="S119" s="211"/>
      <c r="T119" s="213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4" t="s">
        <v>88</v>
      </c>
      <c r="AT119" s="215" t="s">
        <v>77</v>
      </c>
      <c r="AU119" s="215" t="s">
        <v>78</v>
      </c>
      <c r="AY119" s="214" t="s">
        <v>126</v>
      </c>
      <c r="BK119" s="216">
        <f>BK120</f>
        <v>0</v>
      </c>
    </row>
    <row r="120" s="12" customFormat="1" ht="22.8" customHeight="1">
      <c r="A120" s="12"/>
      <c r="B120" s="203"/>
      <c r="C120" s="204"/>
      <c r="D120" s="205" t="s">
        <v>77</v>
      </c>
      <c r="E120" s="217" t="s">
        <v>127</v>
      </c>
      <c r="F120" s="217" t="s">
        <v>128</v>
      </c>
      <c r="G120" s="204"/>
      <c r="H120" s="204"/>
      <c r="I120" s="207"/>
      <c r="J120" s="218">
        <f>BK120</f>
        <v>0</v>
      </c>
      <c r="K120" s="204"/>
      <c r="L120" s="209"/>
      <c r="M120" s="210"/>
      <c r="N120" s="211"/>
      <c r="O120" s="211"/>
      <c r="P120" s="212">
        <f>SUM(P121:P274)</f>
        <v>0</v>
      </c>
      <c r="Q120" s="211"/>
      <c r="R120" s="212">
        <f>SUM(R121:R274)</f>
        <v>0.27529999999999999</v>
      </c>
      <c r="S120" s="211"/>
      <c r="T120" s="213">
        <f>SUM(T121:T274)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88</v>
      </c>
      <c r="AT120" s="215" t="s">
        <v>77</v>
      </c>
      <c r="AU120" s="215" t="s">
        <v>86</v>
      </c>
      <c r="AY120" s="214" t="s">
        <v>126</v>
      </c>
      <c r="BK120" s="216">
        <f>SUM(BK121:BK274)</f>
        <v>0</v>
      </c>
    </row>
    <row r="121" s="2" customFormat="1" ht="16.5" customHeight="1">
      <c r="A121" s="38"/>
      <c r="B121" s="39"/>
      <c r="C121" s="219" t="s">
        <v>86</v>
      </c>
      <c r="D121" s="219" t="s">
        <v>129</v>
      </c>
      <c r="E121" s="220" t="s">
        <v>130</v>
      </c>
      <c r="F121" s="221" t="s">
        <v>131</v>
      </c>
      <c r="G121" s="222" t="s">
        <v>132</v>
      </c>
      <c r="H121" s="223">
        <v>1</v>
      </c>
      <c r="I121" s="224"/>
      <c r="J121" s="225">
        <f>ROUND(I121*H121,2)</f>
        <v>0</v>
      </c>
      <c r="K121" s="226"/>
      <c r="L121" s="44"/>
      <c r="M121" s="227" t="s">
        <v>1</v>
      </c>
      <c r="N121" s="228" t="s">
        <v>43</v>
      </c>
      <c r="O121" s="91"/>
      <c r="P121" s="229">
        <f>O121*H121</f>
        <v>0</v>
      </c>
      <c r="Q121" s="229">
        <v>0</v>
      </c>
      <c r="R121" s="229">
        <f>Q121*H121</f>
        <v>0</v>
      </c>
      <c r="S121" s="229">
        <v>0</v>
      </c>
      <c r="T121" s="230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31" t="s">
        <v>133</v>
      </c>
      <c r="AT121" s="231" t="s">
        <v>129</v>
      </c>
      <c r="AU121" s="231" t="s">
        <v>88</v>
      </c>
      <c r="AY121" s="17" t="s">
        <v>126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7" t="s">
        <v>86</v>
      </c>
      <c r="BK121" s="232">
        <f>ROUND(I121*H121,2)</f>
        <v>0</v>
      </c>
      <c r="BL121" s="17" t="s">
        <v>133</v>
      </c>
      <c r="BM121" s="231" t="s">
        <v>134</v>
      </c>
    </row>
    <row r="122" s="2" customFormat="1" ht="16.5" customHeight="1">
      <c r="A122" s="38"/>
      <c r="B122" s="39"/>
      <c r="C122" s="233" t="s">
        <v>88</v>
      </c>
      <c r="D122" s="233" t="s">
        <v>135</v>
      </c>
      <c r="E122" s="234" t="s">
        <v>136</v>
      </c>
      <c r="F122" s="235" t="s">
        <v>137</v>
      </c>
      <c r="G122" s="236" t="s">
        <v>138</v>
      </c>
      <c r="H122" s="237">
        <v>1</v>
      </c>
      <c r="I122" s="238"/>
      <c r="J122" s="239">
        <f>ROUND(I122*H122,2)</f>
        <v>0</v>
      </c>
      <c r="K122" s="240"/>
      <c r="L122" s="241"/>
      <c r="M122" s="242" t="s">
        <v>1</v>
      </c>
      <c r="N122" s="243" t="s">
        <v>43</v>
      </c>
      <c r="O122" s="91"/>
      <c r="P122" s="229">
        <f>O122*H122</f>
        <v>0</v>
      </c>
      <c r="Q122" s="229">
        <v>0.010200000000000001</v>
      </c>
      <c r="R122" s="229">
        <f>Q122*H122</f>
        <v>0.010200000000000001</v>
      </c>
      <c r="S122" s="229">
        <v>0</v>
      </c>
      <c r="T122" s="230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31" t="s">
        <v>139</v>
      </c>
      <c r="AT122" s="231" t="s">
        <v>135</v>
      </c>
      <c r="AU122" s="231" t="s">
        <v>88</v>
      </c>
      <c r="AY122" s="17" t="s">
        <v>126</v>
      </c>
      <c r="BE122" s="232">
        <f>IF(N122="základní",J122,0)</f>
        <v>0</v>
      </c>
      <c r="BF122" s="232">
        <f>IF(N122="snížená",J122,0)</f>
        <v>0</v>
      </c>
      <c r="BG122" s="232">
        <f>IF(N122="zákl. přenesená",J122,0)</f>
        <v>0</v>
      </c>
      <c r="BH122" s="232">
        <f>IF(N122="sníž. přenesená",J122,0)</f>
        <v>0</v>
      </c>
      <c r="BI122" s="232">
        <f>IF(N122="nulová",J122,0)</f>
        <v>0</v>
      </c>
      <c r="BJ122" s="17" t="s">
        <v>86</v>
      </c>
      <c r="BK122" s="232">
        <f>ROUND(I122*H122,2)</f>
        <v>0</v>
      </c>
      <c r="BL122" s="17" t="s">
        <v>133</v>
      </c>
      <c r="BM122" s="231" t="s">
        <v>140</v>
      </c>
    </row>
    <row r="123" s="13" customFormat="1">
      <c r="A123" s="13"/>
      <c r="B123" s="244"/>
      <c r="C123" s="245"/>
      <c r="D123" s="246" t="s">
        <v>141</v>
      </c>
      <c r="E123" s="247" t="s">
        <v>1</v>
      </c>
      <c r="F123" s="248" t="s">
        <v>142</v>
      </c>
      <c r="G123" s="245"/>
      <c r="H123" s="247" t="s">
        <v>1</v>
      </c>
      <c r="I123" s="249"/>
      <c r="J123" s="245"/>
      <c r="K123" s="245"/>
      <c r="L123" s="250"/>
      <c r="M123" s="251"/>
      <c r="N123" s="252"/>
      <c r="O123" s="252"/>
      <c r="P123" s="252"/>
      <c r="Q123" s="252"/>
      <c r="R123" s="252"/>
      <c r="S123" s="252"/>
      <c r="T123" s="25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54" t="s">
        <v>141</v>
      </c>
      <c r="AU123" s="254" t="s">
        <v>88</v>
      </c>
      <c r="AV123" s="13" t="s">
        <v>86</v>
      </c>
      <c r="AW123" s="13" t="s">
        <v>33</v>
      </c>
      <c r="AX123" s="13" t="s">
        <v>78</v>
      </c>
      <c r="AY123" s="254" t="s">
        <v>126</v>
      </c>
    </row>
    <row r="124" s="13" customFormat="1">
      <c r="A124" s="13"/>
      <c r="B124" s="244"/>
      <c r="C124" s="245"/>
      <c r="D124" s="246" t="s">
        <v>141</v>
      </c>
      <c r="E124" s="247" t="s">
        <v>1</v>
      </c>
      <c r="F124" s="248" t="s">
        <v>143</v>
      </c>
      <c r="G124" s="245"/>
      <c r="H124" s="247" t="s">
        <v>1</v>
      </c>
      <c r="I124" s="249"/>
      <c r="J124" s="245"/>
      <c r="K124" s="245"/>
      <c r="L124" s="250"/>
      <c r="M124" s="251"/>
      <c r="N124" s="252"/>
      <c r="O124" s="252"/>
      <c r="P124" s="252"/>
      <c r="Q124" s="252"/>
      <c r="R124" s="252"/>
      <c r="S124" s="252"/>
      <c r="T124" s="25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54" t="s">
        <v>141</v>
      </c>
      <c r="AU124" s="254" t="s">
        <v>88</v>
      </c>
      <c r="AV124" s="13" t="s">
        <v>86</v>
      </c>
      <c r="AW124" s="13" t="s">
        <v>33</v>
      </c>
      <c r="AX124" s="13" t="s">
        <v>78</v>
      </c>
      <c r="AY124" s="254" t="s">
        <v>126</v>
      </c>
    </row>
    <row r="125" s="13" customFormat="1">
      <c r="A125" s="13"/>
      <c r="B125" s="244"/>
      <c r="C125" s="245"/>
      <c r="D125" s="246" t="s">
        <v>141</v>
      </c>
      <c r="E125" s="247" t="s">
        <v>1</v>
      </c>
      <c r="F125" s="248" t="s">
        <v>144</v>
      </c>
      <c r="G125" s="245"/>
      <c r="H125" s="247" t="s">
        <v>1</v>
      </c>
      <c r="I125" s="249"/>
      <c r="J125" s="245"/>
      <c r="K125" s="245"/>
      <c r="L125" s="250"/>
      <c r="M125" s="251"/>
      <c r="N125" s="252"/>
      <c r="O125" s="252"/>
      <c r="P125" s="252"/>
      <c r="Q125" s="252"/>
      <c r="R125" s="252"/>
      <c r="S125" s="252"/>
      <c r="T125" s="25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54" t="s">
        <v>141</v>
      </c>
      <c r="AU125" s="254" t="s">
        <v>88</v>
      </c>
      <c r="AV125" s="13" t="s">
        <v>86</v>
      </c>
      <c r="AW125" s="13" t="s">
        <v>33</v>
      </c>
      <c r="AX125" s="13" t="s">
        <v>78</v>
      </c>
      <c r="AY125" s="254" t="s">
        <v>126</v>
      </c>
    </row>
    <row r="126" s="13" customFormat="1">
      <c r="A126" s="13"/>
      <c r="B126" s="244"/>
      <c r="C126" s="245"/>
      <c r="D126" s="246" t="s">
        <v>141</v>
      </c>
      <c r="E126" s="247" t="s">
        <v>1</v>
      </c>
      <c r="F126" s="248" t="s">
        <v>145</v>
      </c>
      <c r="G126" s="245"/>
      <c r="H126" s="247" t="s">
        <v>1</v>
      </c>
      <c r="I126" s="249"/>
      <c r="J126" s="245"/>
      <c r="K126" s="245"/>
      <c r="L126" s="250"/>
      <c r="M126" s="251"/>
      <c r="N126" s="252"/>
      <c r="O126" s="252"/>
      <c r="P126" s="252"/>
      <c r="Q126" s="252"/>
      <c r="R126" s="252"/>
      <c r="S126" s="252"/>
      <c r="T126" s="25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4" t="s">
        <v>141</v>
      </c>
      <c r="AU126" s="254" t="s">
        <v>88</v>
      </c>
      <c r="AV126" s="13" t="s">
        <v>86</v>
      </c>
      <c r="AW126" s="13" t="s">
        <v>33</v>
      </c>
      <c r="AX126" s="13" t="s">
        <v>78</v>
      </c>
      <c r="AY126" s="254" t="s">
        <v>126</v>
      </c>
    </row>
    <row r="127" s="13" customFormat="1">
      <c r="A127" s="13"/>
      <c r="B127" s="244"/>
      <c r="C127" s="245"/>
      <c r="D127" s="246" t="s">
        <v>141</v>
      </c>
      <c r="E127" s="247" t="s">
        <v>1</v>
      </c>
      <c r="F127" s="248" t="s">
        <v>146</v>
      </c>
      <c r="G127" s="245"/>
      <c r="H127" s="247" t="s">
        <v>1</v>
      </c>
      <c r="I127" s="249"/>
      <c r="J127" s="245"/>
      <c r="K127" s="245"/>
      <c r="L127" s="250"/>
      <c r="M127" s="251"/>
      <c r="N127" s="252"/>
      <c r="O127" s="252"/>
      <c r="P127" s="252"/>
      <c r="Q127" s="252"/>
      <c r="R127" s="252"/>
      <c r="S127" s="252"/>
      <c r="T127" s="25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4" t="s">
        <v>141</v>
      </c>
      <c r="AU127" s="254" t="s">
        <v>88</v>
      </c>
      <c r="AV127" s="13" t="s">
        <v>86</v>
      </c>
      <c r="AW127" s="13" t="s">
        <v>33</v>
      </c>
      <c r="AX127" s="13" t="s">
        <v>78</v>
      </c>
      <c r="AY127" s="254" t="s">
        <v>126</v>
      </c>
    </row>
    <row r="128" s="13" customFormat="1">
      <c r="A128" s="13"/>
      <c r="B128" s="244"/>
      <c r="C128" s="245"/>
      <c r="D128" s="246" t="s">
        <v>141</v>
      </c>
      <c r="E128" s="247" t="s">
        <v>1</v>
      </c>
      <c r="F128" s="248" t="s">
        <v>147</v>
      </c>
      <c r="G128" s="245"/>
      <c r="H128" s="247" t="s">
        <v>1</v>
      </c>
      <c r="I128" s="249"/>
      <c r="J128" s="245"/>
      <c r="K128" s="245"/>
      <c r="L128" s="250"/>
      <c r="M128" s="251"/>
      <c r="N128" s="252"/>
      <c r="O128" s="252"/>
      <c r="P128" s="252"/>
      <c r="Q128" s="252"/>
      <c r="R128" s="252"/>
      <c r="S128" s="252"/>
      <c r="T128" s="25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54" t="s">
        <v>141</v>
      </c>
      <c r="AU128" s="254" t="s">
        <v>88</v>
      </c>
      <c r="AV128" s="13" t="s">
        <v>86</v>
      </c>
      <c r="AW128" s="13" t="s">
        <v>33</v>
      </c>
      <c r="AX128" s="13" t="s">
        <v>78</v>
      </c>
      <c r="AY128" s="254" t="s">
        <v>126</v>
      </c>
    </row>
    <row r="129" s="13" customFormat="1">
      <c r="A129" s="13"/>
      <c r="B129" s="244"/>
      <c r="C129" s="245"/>
      <c r="D129" s="246" t="s">
        <v>141</v>
      </c>
      <c r="E129" s="247" t="s">
        <v>1</v>
      </c>
      <c r="F129" s="248" t="s">
        <v>148</v>
      </c>
      <c r="G129" s="245"/>
      <c r="H129" s="247" t="s">
        <v>1</v>
      </c>
      <c r="I129" s="249"/>
      <c r="J129" s="245"/>
      <c r="K129" s="245"/>
      <c r="L129" s="250"/>
      <c r="M129" s="251"/>
      <c r="N129" s="252"/>
      <c r="O129" s="252"/>
      <c r="P129" s="252"/>
      <c r="Q129" s="252"/>
      <c r="R129" s="252"/>
      <c r="S129" s="252"/>
      <c r="T129" s="25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4" t="s">
        <v>141</v>
      </c>
      <c r="AU129" s="254" t="s">
        <v>88</v>
      </c>
      <c r="AV129" s="13" t="s">
        <v>86</v>
      </c>
      <c r="AW129" s="13" t="s">
        <v>33</v>
      </c>
      <c r="AX129" s="13" t="s">
        <v>78</v>
      </c>
      <c r="AY129" s="254" t="s">
        <v>126</v>
      </c>
    </row>
    <row r="130" s="13" customFormat="1">
      <c r="A130" s="13"/>
      <c r="B130" s="244"/>
      <c r="C130" s="245"/>
      <c r="D130" s="246" t="s">
        <v>141</v>
      </c>
      <c r="E130" s="247" t="s">
        <v>1</v>
      </c>
      <c r="F130" s="248" t="s">
        <v>149</v>
      </c>
      <c r="G130" s="245"/>
      <c r="H130" s="247" t="s">
        <v>1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4" t="s">
        <v>141</v>
      </c>
      <c r="AU130" s="254" t="s">
        <v>88</v>
      </c>
      <c r="AV130" s="13" t="s">
        <v>86</v>
      </c>
      <c r="AW130" s="13" t="s">
        <v>33</v>
      </c>
      <c r="AX130" s="13" t="s">
        <v>78</v>
      </c>
      <c r="AY130" s="254" t="s">
        <v>126</v>
      </c>
    </row>
    <row r="131" s="13" customFormat="1">
      <c r="A131" s="13"/>
      <c r="B131" s="244"/>
      <c r="C131" s="245"/>
      <c r="D131" s="246" t="s">
        <v>141</v>
      </c>
      <c r="E131" s="247" t="s">
        <v>1</v>
      </c>
      <c r="F131" s="248" t="s">
        <v>150</v>
      </c>
      <c r="G131" s="245"/>
      <c r="H131" s="247" t="s">
        <v>1</v>
      </c>
      <c r="I131" s="249"/>
      <c r="J131" s="245"/>
      <c r="K131" s="245"/>
      <c r="L131" s="250"/>
      <c r="M131" s="251"/>
      <c r="N131" s="252"/>
      <c r="O131" s="252"/>
      <c r="P131" s="252"/>
      <c r="Q131" s="252"/>
      <c r="R131" s="252"/>
      <c r="S131" s="252"/>
      <c r="T131" s="25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4" t="s">
        <v>141</v>
      </c>
      <c r="AU131" s="254" t="s">
        <v>88</v>
      </c>
      <c r="AV131" s="13" t="s">
        <v>86</v>
      </c>
      <c r="AW131" s="13" t="s">
        <v>33</v>
      </c>
      <c r="AX131" s="13" t="s">
        <v>78</v>
      </c>
      <c r="AY131" s="254" t="s">
        <v>126</v>
      </c>
    </row>
    <row r="132" s="13" customFormat="1">
      <c r="A132" s="13"/>
      <c r="B132" s="244"/>
      <c r="C132" s="245"/>
      <c r="D132" s="246" t="s">
        <v>141</v>
      </c>
      <c r="E132" s="247" t="s">
        <v>1</v>
      </c>
      <c r="F132" s="248" t="s">
        <v>151</v>
      </c>
      <c r="G132" s="245"/>
      <c r="H132" s="247" t="s">
        <v>1</v>
      </c>
      <c r="I132" s="249"/>
      <c r="J132" s="245"/>
      <c r="K132" s="245"/>
      <c r="L132" s="250"/>
      <c r="M132" s="251"/>
      <c r="N132" s="252"/>
      <c r="O132" s="252"/>
      <c r="P132" s="252"/>
      <c r="Q132" s="252"/>
      <c r="R132" s="252"/>
      <c r="S132" s="252"/>
      <c r="T132" s="25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4" t="s">
        <v>141</v>
      </c>
      <c r="AU132" s="254" t="s">
        <v>88</v>
      </c>
      <c r="AV132" s="13" t="s">
        <v>86</v>
      </c>
      <c r="AW132" s="13" t="s">
        <v>33</v>
      </c>
      <c r="AX132" s="13" t="s">
        <v>78</v>
      </c>
      <c r="AY132" s="254" t="s">
        <v>126</v>
      </c>
    </row>
    <row r="133" s="13" customFormat="1">
      <c r="A133" s="13"/>
      <c r="B133" s="244"/>
      <c r="C133" s="245"/>
      <c r="D133" s="246" t="s">
        <v>141</v>
      </c>
      <c r="E133" s="247" t="s">
        <v>1</v>
      </c>
      <c r="F133" s="248" t="s">
        <v>152</v>
      </c>
      <c r="G133" s="245"/>
      <c r="H133" s="247" t="s">
        <v>1</v>
      </c>
      <c r="I133" s="249"/>
      <c r="J133" s="245"/>
      <c r="K133" s="245"/>
      <c r="L133" s="250"/>
      <c r="M133" s="251"/>
      <c r="N133" s="252"/>
      <c r="O133" s="252"/>
      <c r="P133" s="252"/>
      <c r="Q133" s="252"/>
      <c r="R133" s="252"/>
      <c r="S133" s="252"/>
      <c r="T133" s="25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4" t="s">
        <v>141</v>
      </c>
      <c r="AU133" s="254" t="s">
        <v>88</v>
      </c>
      <c r="AV133" s="13" t="s">
        <v>86</v>
      </c>
      <c r="AW133" s="13" t="s">
        <v>33</v>
      </c>
      <c r="AX133" s="13" t="s">
        <v>78</v>
      </c>
      <c r="AY133" s="254" t="s">
        <v>126</v>
      </c>
    </row>
    <row r="134" s="13" customFormat="1">
      <c r="A134" s="13"/>
      <c r="B134" s="244"/>
      <c r="C134" s="245"/>
      <c r="D134" s="246" t="s">
        <v>141</v>
      </c>
      <c r="E134" s="247" t="s">
        <v>1</v>
      </c>
      <c r="F134" s="248" t="s">
        <v>153</v>
      </c>
      <c r="G134" s="245"/>
      <c r="H134" s="247" t="s">
        <v>1</v>
      </c>
      <c r="I134" s="249"/>
      <c r="J134" s="245"/>
      <c r="K134" s="245"/>
      <c r="L134" s="250"/>
      <c r="M134" s="251"/>
      <c r="N134" s="252"/>
      <c r="O134" s="252"/>
      <c r="P134" s="252"/>
      <c r="Q134" s="252"/>
      <c r="R134" s="252"/>
      <c r="S134" s="252"/>
      <c r="T134" s="25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4" t="s">
        <v>141</v>
      </c>
      <c r="AU134" s="254" t="s">
        <v>88</v>
      </c>
      <c r="AV134" s="13" t="s">
        <v>86</v>
      </c>
      <c r="AW134" s="13" t="s">
        <v>33</v>
      </c>
      <c r="AX134" s="13" t="s">
        <v>78</v>
      </c>
      <c r="AY134" s="254" t="s">
        <v>126</v>
      </c>
    </row>
    <row r="135" s="13" customFormat="1">
      <c r="A135" s="13"/>
      <c r="B135" s="244"/>
      <c r="C135" s="245"/>
      <c r="D135" s="246" t="s">
        <v>141</v>
      </c>
      <c r="E135" s="247" t="s">
        <v>1</v>
      </c>
      <c r="F135" s="248" t="s">
        <v>154</v>
      </c>
      <c r="G135" s="245"/>
      <c r="H135" s="247" t="s">
        <v>1</v>
      </c>
      <c r="I135" s="249"/>
      <c r="J135" s="245"/>
      <c r="K135" s="245"/>
      <c r="L135" s="250"/>
      <c r="M135" s="251"/>
      <c r="N135" s="252"/>
      <c r="O135" s="252"/>
      <c r="P135" s="252"/>
      <c r="Q135" s="252"/>
      <c r="R135" s="252"/>
      <c r="S135" s="252"/>
      <c r="T135" s="25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4" t="s">
        <v>141</v>
      </c>
      <c r="AU135" s="254" t="s">
        <v>88</v>
      </c>
      <c r="AV135" s="13" t="s">
        <v>86</v>
      </c>
      <c r="AW135" s="13" t="s">
        <v>33</v>
      </c>
      <c r="AX135" s="13" t="s">
        <v>78</v>
      </c>
      <c r="AY135" s="254" t="s">
        <v>126</v>
      </c>
    </row>
    <row r="136" s="14" customFormat="1">
      <c r="A136" s="14"/>
      <c r="B136" s="255"/>
      <c r="C136" s="256"/>
      <c r="D136" s="246" t="s">
        <v>141</v>
      </c>
      <c r="E136" s="257" t="s">
        <v>1</v>
      </c>
      <c r="F136" s="258" t="s">
        <v>86</v>
      </c>
      <c r="G136" s="256"/>
      <c r="H136" s="259">
        <v>1</v>
      </c>
      <c r="I136" s="260"/>
      <c r="J136" s="256"/>
      <c r="K136" s="256"/>
      <c r="L136" s="261"/>
      <c r="M136" s="262"/>
      <c r="N136" s="263"/>
      <c r="O136" s="263"/>
      <c r="P136" s="263"/>
      <c r="Q136" s="263"/>
      <c r="R136" s="263"/>
      <c r="S136" s="263"/>
      <c r="T136" s="26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5" t="s">
        <v>141</v>
      </c>
      <c r="AU136" s="265" t="s">
        <v>88</v>
      </c>
      <c r="AV136" s="14" t="s">
        <v>88</v>
      </c>
      <c r="AW136" s="14" t="s">
        <v>33</v>
      </c>
      <c r="AX136" s="14" t="s">
        <v>78</v>
      </c>
      <c r="AY136" s="265" t="s">
        <v>126</v>
      </c>
    </row>
    <row r="137" s="15" customFormat="1">
      <c r="A137" s="15"/>
      <c r="B137" s="266"/>
      <c r="C137" s="267"/>
      <c r="D137" s="246" t="s">
        <v>141</v>
      </c>
      <c r="E137" s="268" t="s">
        <v>1</v>
      </c>
      <c r="F137" s="269" t="s">
        <v>155</v>
      </c>
      <c r="G137" s="267"/>
      <c r="H137" s="270">
        <v>1</v>
      </c>
      <c r="I137" s="271"/>
      <c r="J137" s="267"/>
      <c r="K137" s="267"/>
      <c r="L137" s="272"/>
      <c r="M137" s="273"/>
      <c r="N137" s="274"/>
      <c r="O137" s="274"/>
      <c r="P137" s="274"/>
      <c r="Q137" s="274"/>
      <c r="R137" s="274"/>
      <c r="S137" s="274"/>
      <c r="T137" s="27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76" t="s">
        <v>141</v>
      </c>
      <c r="AU137" s="276" t="s">
        <v>88</v>
      </c>
      <c r="AV137" s="15" t="s">
        <v>156</v>
      </c>
      <c r="AW137" s="15" t="s">
        <v>33</v>
      </c>
      <c r="AX137" s="15" t="s">
        <v>86</v>
      </c>
      <c r="AY137" s="276" t="s">
        <v>126</v>
      </c>
    </row>
    <row r="138" s="2" customFormat="1" ht="16.5" customHeight="1">
      <c r="A138" s="38"/>
      <c r="B138" s="39"/>
      <c r="C138" s="233" t="s">
        <v>157</v>
      </c>
      <c r="D138" s="233" t="s">
        <v>135</v>
      </c>
      <c r="E138" s="234" t="s">
        <v>158</v>
      </c>
      <c r="F138" s="235" t="s">
        <v>159</v>
      </c>
      <c r="G138" s="236" t="s">
        <v>138</v>
      </c>
      <c r="H138" s="237">
        <v>1</v>
      </c>
      <c r="I138" s="238"/>
      <c r="J138" s="239">
        <f>ROUND(I138*H138,2)</f>
        <v>0</v>
      </c>
      <c r="K138" s="240"/>
      <c r="L138" s="241"/>
      <c r="M138" s="242" t="s">
        <v>1</v>
      </c>
      <c r="N138" s="243" t="s">
        <v>43</v>
      </c>
      <c r="O138" s="91"/>
      <c r="P138" s="229">
        <f>O138*H138</f>
        <v>0</v>
      </c>
      <c r="Q138" s="229">
        <v>0.040000000000000001</v>
      </c>
      <c r="R138" s="229">
        <f>Q138*H138</f>
        <v>0.040000000000000001</v>
      </c>
      <c r="S138" s="229">
        <v>0</v>
      </c>
      <c r="T138" s="23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1" t="s">
        <v>139</v>
      </c>
      <c r="AT138" s="231" t="s">
        <v>135</v>
      </c>
      <c r="AU138" s="231" t="s">
        <v>88</v>
      </c>
      <c r="AY138" s="17" t="s">
        <v>126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7" t="s">
        <v>86</v>
      </c>
      <c r="BK138" s="232">
        <f>ROUND(I138*H138,2)</f>
        <v>0</v>
      </c>
      <c r="BL138" s="17" t="s">
        <v>133</v>
      </c>
      <c r="BM138" s="231" t="s">
        <v>160</v>
      </c>
    </row>
    <row r="139" s="13" customFormat="1">
      <c r="A139" s="13"/>
      <c r="B139" s="244"/>
      <c r="C139" s="245"/>
      <c r="D139" s="246" t="s">
        <v>141</v>
      </c>
      <c r="E139" s="247" t="s">
        <v>1</v>
      </c>
      <c r="F139" s="248" t="s">
        <v>161</v>
      </c>
      <c r="G139" s="245"/>
      <c r="H139" s="247" t="s">
        <v>1</v>
      </c>
      <c r="I139" s="249"/>
      <c r="J139" s="245"/>
      <c r="K139" s="245"/>
      <c r="L139" s="250"/>
      <c r="M139" s="251"/>
      <c r="N139" s="252"/>
      <c r="O139" s="252"/>
      <c r="P139" s="252"/>
      <c r="Q139" s="252"/>
      <c r="R139" s="252"/>
      <c r="S139" s="252"/>
      <c r="T139" s="25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4" t="s">
        <v>141</v>
      </c>
      <c r="AU139" s="254" t="s">
        <v>88</v>
      </c>
      <c r="AV139" s="13" t="s">
        <v>86</v>
      </c>
      <c r="AW139" s="13" t="s">
        <v>33</v>
      </c>
      <c r="AX139" s="13" t="s">
        <v>78</v>
      </c>
      <c r="AY139" s="254" t="s">
        <v>126</v>
      </c>
    </row>
    <row r="140" s="13" customFormat="1">
      <c r="A140" s="13"/>
      <c r="B140" s="244"/>
      <c r="C140" s="245"/>
      <c r="D140" s="246" t="s">
        <v>141</v>
      </c>
      <c r="E140" s="247" t="s">
        <v>1</v>
      </c>
      <c r="F140" s="248" t="s">
        <v>162</v>
      </c>
      <c r="G140" s="245"/>
      <c r="H140" s="247" t="s">
        <v>1</v>
      </c>
      <c r="I140" s="249"/>
      <c r="J140" s="245"/>
      <c r="K140" s="245"/>
      <c r="L140" s="250"/>
      <c r="M140" s="251"/>
      <c r="N140" s="252"/>
      <c r="O140" s="252"/>
      <c r="P140" s="252"/>
      <c r="Q140" s="252"/>
      <c r="R140" s="252"/>
      <c r="S140" s="252"/>
      <c r="T140" s="25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4" t="s">
        <v>141</v>
      </c>
      <c r="AU140" s="254" t="s">
        <v>88</v>
      </c>
      <c r="AV140" s="13" t="s">
        <v>86</v>
      </c>
      <c r="AW140" s="13" t="s">
        <v>33</v>
      </c>
      <c r="AX140" s="13" t="s">
        <v>78</v>
      </c>
      <c r="AY140" s="254" t="s">
        <v>126</v>
      </c>
    </row>
    <row r="141" s="13" customFormat="1">
      <c r="A141" s="13"/>
      <c r="B141" s="244"/>
      <c r="C141" s="245"/>
      <c r="D141" s="246" t="s">
        <v>141</v>
      </c>
      <c r="E141" s="247" t="s">
        <v>1</v>
      </c>
      <c r="F141" s="248" t="s">
        <v>143</v>
      </c>
      <c r="G141" s="245"/>
      <c r="H141" s="247" t="s">
        <v>1</v>
      </c>
      <c r="I141" s="249"/>
      <c r="J141" s="245"/>
      <c r="K141" s="245"/>
      <c r="L141" s="250"/>
      <c r="M141" s="251"/>
      <c r="N141" s="252"/>
      <c r="O141" s="252"/>
      <c r="P141" s="252"/>
      <c r="Q141" s="252"/>
      <c r="R141" s="252"/>
      <c r="S141" s="252"/>
      <c r="T141" s="25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4" t="s">
        <v>141</v>
      </c>
      <c r="AU141" s="254" t="s">
        <v>88</v>
      </c>
      <c r="AV141" s="13" t="s">
        <v>86</v>
      </c>
      <c r="AW141" s="13" t="s">
        <v>33</v>
      </c>
      <c r="AX141" s="13" t="s">
        <v>78</v>
      </c>
      <c r="AY141" s="254" t="s">
        <v>126</v>
      </c>
    </row>
    <row r="142" s="13" customFormat="1">
      <c r="A142" s="13"/>
      <c r="B142" s="244"/>
      <c r="C142" s="245"/>
      <c r="D142" s="246" t="s">
        <v>141</v>
      </c>
      <c r="E142" s="247" t="s">
        <v>1</v>
      </c>
      <c r="F142" s="248" t="s">
        <v>163</v>
      </c>
      <c r="G142" s="245"/>
      <c r="H142" s="247" t="s">
        <v>1</v>
      </c>
      <c r="I142" s="249"/>
      <c r="J142" s="245"/>
      <c r="K142" s="245"/>
      <c r="L142" s="250"/>
      <c r="M142" s="251"/>
      <c r="N142" s="252"/>
      <c r="O142" s="252"/>
      <c r="P142" s="252"/>
      <c r="Q142" s="252"/>
      <c r="R142" s="252"/>
      <c r="S142" s="252"/>
      <c r="T142" s="25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4" t="s">
        <v>141</v>
      </c>
      <c r="AU142" s="254" t="s">
        <v>88</v>
      </c>
      <c r="AV142" s="13" t="s">
        <v>86</v>
      </c>
      <c r="AW142" s="13" t="s">
        <v>33</v>
      </c>
      <c r="AX142" s="13" t="s">
        <v>78</v>
      </c>
      <c r="AY142" s="254" t="s">
        <v>126</v>
      </c>
    </row>
    <row r="143" s="13" customFormat="1">
      <c r="A143" s="13"/>
      <c r="B143" s="244"/>
      <c r="C143" s="245"/>
      <c r="D143" s="246" t="s">
        <v>141</v>
      </c>
      <c r="E143" s="247" t="s">
        <v>1</v>
      </c>
      <c r="F143" s="248" t="s">
        <v>164</v>
      </c>
      <c r="G143" s="245"/>
      <c r="H143" s="247" t="s">
        <v>1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4" t="s">
        <v>141</v>
      </c>
      <c r="AU143" s="254" t="s">
        <v>88</v>
      </c>
      <c r="AV143" s="13" t="s">
        <v>86</v>
      </c>
      <c r="AW143" s="13" t="s">
        <v>33</v>
      </c>
      <c r="AX143" s="13" t="s">
        <v>78</v>
      </c>
      <c r="AY143" s="254" t="s">
        <v>126</v>
      </c>
    </row>
    <row r="144" s="13" customFormat="1">
      <c r="A144" s="13"/>
      <c r="B144" s="244"/>
      <c r="C144" s="245"/>
      <c r="D144" s="246" t="s">
        <v>141</v>
      </c>
      <c r="E144" s="247" t="s">
        <v>1</v>
      </c>
      <c r="F144" s="248" t="s">
        <v>165</v>
      </c>
      <c r="G144" s="245"/>
      <c r="H144" s="247" t="s">
        <v>1</v>
      </c>
      <c r="I144" s="249"/>
      <c r="J144" s="245"/>
      <c r="K144" s="245"/>
      <c r="L144" s="250"/>
      <c r="M144" s="251"/>
      <c r="N144" s="252"/>
      <c r="O144" s="252"/>
      <c r="P144" s="252"/>
      <c r="Q144" s="252"/>
      <c r="R144" s="252"/>
      <c r="S144" s="252"/>
      <c r="T144" s="25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4" t="s">
        <v>141</v>
      </c>
      <c r="AU144" s="254" t="s">
        <v>88</v>
      </c>
      <c r="AV144" s="13" t="s">
        <v>86</v>
      </c>
      <c r="AW144" s="13" t="s">
        <v>33</v>
      </c>
      <c r="AX144" s="13" t="s">
        <v>78</v>
      </c>
      <c r="AY144" s="254" t="s">
        <v>126</v>
      </c>
    </row>
    <row r="145" s="13" customFormat="1">
      <c r="A145" s="13"/>
      <c r="B145" s="244"/>
      <c r="C145" s="245"/>
      <c r="D145" s="246" t="s">
        <v>141</v>
      </c>
      <c r="E145" s="247" t="s">
        <v>1</v>
      </c>
      <c r="F145" s="248" t="s">
        <v>149</v>
      </c>
      <c r="G145" s="245"/>
      <c r="H145" s="247" t="s">
        <v>1</v>
      </c>
      <c r="I145" s="249"/>
      <c r="J145" s="245"/>
      <c r="K145" s="245"/>
      <c r="L145" s="250"/>
      <c r="M145" s="251"/>
      <c r="N145" s="252"/>
      <c r="O145" s="252"/>
      <c r="P145" s="252"/>
      <c r="Q145" s="252"/>
      <c r="R145" s="252"/>
      <c r="S145" s="252"/>
      <c r="T145" s="25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4" t="s">
        <v>141</v>
      </c>
      <c r="AU145" s="254" t="s">
        <v>88</v>
      </c>
      <c r="AV145" s="13" t="s">
        <v>86</v>
      </c>
      <c r="AW145" s="13" t="s">
        <v>33</v>
      </c>
      <c r="AX145" s="13" t="s">
        <v>78</v>
      </c>
      <c r="AY145" s="254" t="s">
        <v>126</v>
      </c>
    </row>
    <row r="146" s="13" customFormat="1">
      <c r="A146" s="13"/>
      <c r="B146" s="244"/>
      <c r="C146" s="245"/>
      <c r="D146" s="246" t="s">
        <v>141</v>
      </c>
      <c r="E146" s="247" t="s">
        <v>1</v>
      </c>
      <c r="F146" s="248" t="s">
        <v>154</v>
      </c>
      <c r="G146" s="245"/>
      <c r="H146" s="247" t="s">
        <v>1</v>
      </c>
      <c r="I146" s="249"/>
      <c r="J146" s="245"/>
      <c r="K146" s="245"/>
      <c r="L146" s="250"/>
      <c r="M146" s="251"/>
      <c r="N146" s="252"/>
      <c r="O146" s="252"/>
      <c r="P146" s="252"/>
      <c r="Q146" s="252"/>
      <c r="R146" s="252"/>
      <c r="S146" s="252"/>
      <c r="T146" s="25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4" t="s">
        <v>141</v>
      </c>
      <c r="AU146" s="254" t="s">
        <v>88</v>
      </c>
      <c r="AV146" s="13" t="s">
        <v>86</v>
      </c>
      <c r="AW146" s="13" t="s">
        <v>33</v>
      </c>
      <c r="AX146" s="13" t="s">
        <v>78</v>
      </c>
      <c r="AY146" s="254" t="s">
        <v>126</v>
      </c>
    </row>
    <row r="147" s="14" customFormat="1">
      <c r="A147" s="14"/>
      <c r="B147" s="255"/>
      <c r="C147" s="256"/>
      <c r="D147" s="246" t="s">
        <v>141</v>
      </c>
      <c r="E147" s="257" t="s">
        <v>1</v>
      </c>
      <c r="F147" s="258" t="s">
        <v>86</v>
      </c>
      <c r="G147" s="256"/>
      <c r="H147" s="259">
        <v>1</v>
      </c>
      <c r="I147" s="260"/>
      <c r="J147" s="256"/>
      <c r="K147" s="256"/>
      <c r="L147" s="261"/>
      <c r="M147" s="262"/>
      <c r="N147" s="263"/>
      <c r="O147" s="263"/>
      <c r="P147" s="263"/>
      <c r="Q147" s="263"/>
      <c r="R147" s="263"/>
      <c r="S147" s="263"/>
      <c r="T147" s="26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5" t="s">
        <v>141</v>
      </c>
      <c r="AU147" s="265" t="s">
        <v>88</v>
      </c>
      <c r="AV147" s="14" t="s">
        <v>88</v>
      </c>
      <c r="AW147" s="14" t="s">
        <v>33</v>
      </c>
      <c r="AX147" s="14" t="s">
        <v>78</v>
      </c>
      <c r="AY147" s="265" t="s">
        <v>126</v>
      </c>
    </row>
    <row r="148" s="15" customFormat="1">
      <c r="A148" s="15"/>
      <c r="B148" s="266"/>
      <c r="C148" s="267"/>
      <c r="D148" s="246" t="s">
        <v>141</v>
      </c>
      <c r="E148" s="268" t="s">
        <v>1</v>
      </c>
      <c r="F148" s="269" t="s">
        <v>155</v>
      </c>
      <c r="G148" s="267"/>
      <c r="H148" s="270">
        <v>1</v>
      </c>
      <c r="I148" s="271"/>
      <c r="J148" s="267"/>
      <c r="K148" s="267"/>
      <c r="L148" s="272"/>
      <c r="M148" s="273"/>
      <c r="N148" s="274"/>
      <c r="O148" s="274"/>
      <c r="P148" s="274"/>
      <c r="Q148" s="274"/>
      <c r="R148" s="274"/>
      <c r="S148" s="274"/>
      <c r="T148" s="27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76" t="s">
        <v>141</v>
      </c>
      <c r="AU148" s="276" t="s">
        <v>88</v>
      </c>
      <c r="AV148" s="15" t="s">
        <v>156</v>
      </c>
      <c r="AW148" s="15" t="s">
        <v>33</v>
      </c>
      <c r="AX148" s="15" t="s">
        <v>86</v>
      </c>
      <c r="AY148" s="276" t="s">
        <v>126</v>
      </c>
    </row>
    <row r="149" s="2" customFormat="1" ht="16.5" customHeight="1">
      <c r="A149" s="38"/>
      <c r="B149" s="39"/>
      <c r="C149" s="233" t="s">
        <v>156</v>
      </c>
      <c r="D149" s="233" t="s">
        <v>135</v>
      </c>
      <c r="E149" s="234" t="s">
        <v>166</v>
      </c>
      <c r="F149" s="235" t="s">
        <v>167</v>
      </c>
      <c r="G149" s="236" t="s">
        <v>138</v>
      </c>
      <c r="H149" s="237">
        <v>1</v>
      </c>
      <c r="I149" s="238"/>
      <c r="J149" s="239">
        <f>ROUND(I149*H149,2)</f>
        <v>0</v>
      </c>
      <c r="K149" s="240"/>
      <c r="L149" s="241"/>
      <c r="M149" s="242" t="s">
        <v>1</v>
      </c>
      <c r="N149" s="243" t="s">
        <v>43</v>
      </c>
      <c r="O149" s="91"/>
      <c r="P149" s="229">
        <f>O149*H149</f>
        <v>0</v>
      </c>
      <c r="Q149" s="229">
        <v>0.040000000000000001</v>
      </c>
      <c r="R149" s="229">
        <f>Q149*H149</f>
        <v>0.040000000000000001</v>
      </c>
      <c r="S149" s="229">
        <v>0</v>
      </c>
      <c r="T149" s="23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1" t="s">
        <v>139</v>
      </c>
      <c r="AT149" s="231" t="s">
        <v>135</v>
      </c>
      <c r="AU149" s="231" t="s">
        <v>88</v>
      </c>
      <c r="AY149" s="17" t="s">
        <v>126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7" t="s">
        <v>86</v>
      </c>
      <c r="BK149" s="232">
        <f>ROUND(I149*H149,2)</f>
        <v>0</v>
      </c>
      <c r="BL149" s="17" t="s">
        <v>133</v>
      </c>
      <c r="BM149" s="231" t="s">
        <v>168</v>
      </c>
    </row>
    <row r="150" s="13" customFormat="1">
      <c r="A150" s="13"/>
      <c r="B150" s="244"/>
      <c r="C150" s="245"/>
      <c r="D150" s="246" t="s">
        <v>141</v>
      </c>
      <c r="E150" s="247" t="s">
        <v>1</v>
      </c>
      <c r="F150" s="248" t="s">
        <v>169</v>
      </c>
      <c r="G150" s="245"/>
      <c r="H150" s="247" t="s">
        <v>1</v>
      </c>
      <c r="I150" s="249"/>
      <c r="J150" s="245"/>
      <c r="K150" s="245"/>
      <c r="L150" s="250"/>
      <c r="M150" s="251"/>
      <c r="N150" s="252"/>
      <c r="O150" s="252"/>
      <c r="P150" s="252"/>
      <c r="Q150" s="252"/>
      <c r="R150" s="252"/>
      <c r="S150" s="252"/>
      <c r="T150" s="25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4" t="s">
        <v>141</v>
      </c>
      <c r="AU150" s="254" t="s">
        <v>88</v>
      </c>
      <c r="AV150" s="13" t="s">
        <v>86</v>
      </c>
      <c r="AW150" s="13" t="s">
        <v>33</v>
      </c>
      <c r="AX150" s="13" t="s">
        <v>78</v>
      </c>
      <c r="AY150" s="254" t="s">
        <v>126</v>
      </c>
    </row>
    <row r="151" s="13" customFormat="1">
      <c r="A151" s="13"/>
      <c r="B151" s="244"/>
      <c r="C151" s="245"/>
      <c r="D151" s="246" t="s">
        <v>141</v>
      </c>
      <c r="E151" s="247" t="s">
        <v>1</v>
      </c>
      <c r="F151" s="248" t="s">
        <v>170</v>
      </c>
      <c r="G151" s="245"/>
      <c r="H151" s="247" t="s">
        <v>1</v>
      </c>
      <c r="I151" s="249"/>
      <c r="J151" s="245"/>
      <c r="K151" s="245"/>
      <c r="L151" s="250"/>
      <c r="M151" s="251"/>
      <c r="N151" s="252"/>
      <c r="O151" s="252"/>
      <c r="P151" s="252"/>
      <c r="Q151" s="252"/>
      <c r="R151" s="252"/>
      <c r="S151" s="252"/>
      <c r="T151" s="25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4" t="s">
        <v>141</v>
      </c>
      <c r="AU151" s="254" t="s">
        <v>88</v>
      </c>
      <c r="AV151" s="13" t="s">
        <v>86</v>
      </c>
      <c r="AW151" s="13" t="s">
        <v>33</v>
      </c>
      <c r="AX151" s="13" t="s">
        <v>78</v>
      </c>
      <c r="AY151" s="254" t="s">
        <v>126</v>
      </c>
    </row>
    <row r="152" s="13" customFormat="1">
      <c r="A152" s="13"/>
      <c r="B152" s="244"/>
      <c r="C152" s="245"/>
      <c r="D152" s="246" t="s">
        <v>141</v>
      </c>
      <c r="E152" s="247" t="s">
        <v>1</v>
      </c>
      <c r="F152" s="248" t="s">
        <v>143</v>
      </c>
      <c r="G152" s="245"/>
      <c r="H152" s="247" t="s">
        <v>1</v>
      </c>
      <c r="I152" s="249"/>
      <c r="J152" s="245"/>
      <c r="K152" s="245"/>
      <c r="L152" s="250"/>
      <c r="M152" s="251"/>
      <c r="N152" s="252"/>
      <c r="O152" s="252"/>
      <c r="P152" s="252"/>
      <c r="Q152" s="252"/>
      <c r="R152" s="252"/>
      <c r="S152" s="252"/>
      <c r="T152" s="25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4" t="s">
        <v>141</v>
      </c>
      <c r="AU152" s="254" t="s">
        <v>88</v>
      </c>
      <c r="AV152" s="13" t="s">
        <v>86</v>
      </c>
      <c r="AW152" s="13" t="s">
        <v>33</v>
      </c>
      <c r="AX152" s="13" t="s">
        <v>78</v>
      </c>
      <c r="AY152" s="254" t="s">
        <v>126</v>
      </c>
    </row>
    <row r="153" s="13" customFormat="1">
      <c r="A153" s="13"/>
      <c r="B153" s="244"/>
      <c r="C153" s="245"/>
      <c r="D153" s="246" t="s">
        <v>141</v>
      </c>
      <c r="E153" s="247" t="s">
        <v>1</v>
      </c>
      <c r="F153" s="248" t="s">
        <v>171</v>
      </c>
      <c r="G153" s="245"/>
      <c r="H153" s="247" t="s">
        <v>1</v>
      </c>
      <c r="I153" s="249"/>
      <c r="J153" s="245"/>
      <c r="K153" s="245"/>
      <c r="L153" s="250"/>
      <c r="M153" s="251"/>
      <c r="N153" s="252"/>
      <c r="O153" s="252"/>
      <c r="P153" s="252"/>
      <c r="Q153" s="252"/>
      <c r="R153" s="252"/>
      <c r="S153" s="252"/>
      <c r="T153" s="25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4" t="s">
        <v>141</v>
      </c>
      <c r="AU153" s="254" t="s">
        <v>88</v>
      </c>
      <c r="AV153" s="13" t="s">
        <v>86</v>
      </c>
      <c r="AW153" s="13" t="s">
        <v>33</v>
      </c>
      <c r="AX153" s="13" t="s">
        <v>78</v>
      </c>
      <c r="AY153" s="254" t="s">
        <v>126</v>
      </c>
    </row>
    <row r="154" s="13" customFormat="1">
      <c r="A154" s="13"/>
      <c r="B154" s="244"/>
      <c r="C154" s="245"/>
      <c r="D154" s="246" t="s">
        <v>141</v>
      </c>
      <c r="E154" s="247" t="s">
        <v>1</v>
      </c>
      <c r="F154" s="248" t="s">
        <v>172</v>
      </c>
      <c r="G154" s="245"/>
      <c r="H154" s="247" t="s">
        <v>1</v>
      </c>
      <c r="I154" s="249"/>
      <c r="J154" s="245"/>
      <c r="K154" s="245"/>
      <c r="L154" s="250"/>
      <c r="M154" s="251"/>
      <c r="N154" s="252"/>
      <c r="O154" s="252"/>
      <c r="P154" s="252"/>
      <c r="Q154" s="252"/>
      <c r="R154" s="252"/>
      <c r="S154" s="252"/>
      <c r="T154" s="25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4" t="s">
        <v>141</v>
      </c>
      <c r="AU154" s="254" t="s">
        <v>88</v>
      </c>
      <c r="AV154" s="13" t="s">
        <v>86</v>
      </c>
      <c r="AW154" s="13" t="s">
        <v>33</v>
      </c>
      <c r="AX154" s="13" t="s">
        <v>78</v>
      </c>
      <c r="AY154" s="254" t="s">
        <v>126</v>
      </c>
    </row>
    <row r="155" s="13" customFormat="1">
      <c r="A155" s="13"/>
      <c r="B155" s="244"/>
      <c r="C155" s="245"/>
      <c r="D155" s="246" t="s">
        <v>141</v>
      </c>
      <c r="E155" s="247" t="s">
        <v>1</v>
      </c>
      <c r="F155" s="248" t="s">
        <v>173</v>
      </c>
      <c r="G155" s="245"/>
      <c r="H155" s="247" t="s">
        <v>1</v>
      </c>
      <c r="I155" s="249"/>
      <c r="J155" s="245"/>
      <c r="K155" s="245"/>
      <c r="L155" s="250"/>
      <c r="M155" s="251"/>
      <c r="N155" s="252"/>
      <c r="O155" s="252"/>
      <c r="P155" s="252"/>
      <c r="Q155" s="252"/>
      <c r="R155" s="252"/>
      <c r="S155" s="252"/>
      <c r="T155" s="25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4" t="s">
        <v>141</v>
      </c>
      <c r="AU155" s="254" t="s">
        <v>88</v>
      </c>
      <c r="AV155" s="13" t="s">
        <v>86</v>
      </c>
      <c r="AW155" s="13" t="s">
        <v>33</v>
      </c>
      <c r="AX155" s="13" t="s">
        <v>78</v>
      </c>
      <c r="AY155" s="254" t="s">
        <v>126</v>
      </c>
    </row>
    <row r="156" s="13" customFormat="1">
      <c r="A156" s="13"/>
      <c r="B156" s="244"/>
      <c r="C156" s="245"/>
      <c r="D156" s="246" t="s">
        <v>141</v>
      </c>
      <c r="E156" s="247" t="s">
        <v>1</v>
      </c>
      <c r="F156" s="248" t="s">
        <v>174</v>
      </c>
      <c r="G156" s="245"/>
      <c r="H156" s="247" t="s">
        <v>1</v>
      </c>
      <c r="I156" s="249"/>
      <c r="J156" s="245"/>
      <c r="K156" s="245"/>
      <c r="L156" s="250"/>
      <c r="M156" s="251"/>
      <c r="N156" s="252"/>
      <c r="O156" s="252"/>
      <c r="P156" s="252"/>
      <c r="Q156" s="252"/>
      <c r="R156" s="252"/>
      <c r="S156" s="252"/>
      <c r="T156" s="25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4" t="s">
        <v>141</v>
      </c>
      <c r="AU156" s="254" t="s">
        <v>88</v>
      </c>
      <c r="AV156" s="13" t="s">
        <v>86</v>
      </c>
      <c r="AW156" s="13" t="s">
        <v>33</v>
      </c>
      <c r="AX156" s="13" t="s">
        <v>78</v>
      </c>
      <c r="AY156" s="254" t="s">
        <v>126</v>
      </c>
    </row>
    <row r="157" s="13" customFormat="1">
      <c r="A157" s="13"/>
      <c r="B157" s="244"/>
      <c r="C157" s="245"/>
      <c r="D157" s="246" t="s">
        <v>141</v>
      </c>
      <c r="E157" s="247" t="s">
        <v>1</v>
      </c>
      <c r="F157" s="248" t="s">
        <v>175</v>
      </c>
      <c r="G157" s="245"/>
      <c r="H157" s="247" t="s">
        <v>1</v>
      </c>
      <c r="I157" s="249"/>
      <c r="J157" s="245"/>
      <c r="K157" s="245"/>
      <c r="L157" s="250"/>
      <c r="M157" s="251"/>
      <c r="N157" s="252"/>
      <c r="O157" s="252"/>
      <c r="P157" s="252"/>
      <c r="Q157" s="252"/>
      <c r="R157" s="252"/>
      <c r="S157" s="252"/>
      <c r="T157" s="25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4" t="s">
        <v>141</v>
      </c>
      <c r="AU157" s="254" t="s">
        <v>88</v>
      </c>
      <c r="AV157" s="13" t="s">
        <v>86</v>
      </c>
      <c r="AW157" s="13" t="s">
        <v>33</v>
      </c>
      <c r="AX157" s="13" t="s">
        <v>78</v>
      </c>
      <c r="AY157" s="254" t="s">
        <v>126</v>
      </c>
    </row>
    <row r="158" s="13" customFormat="1">
      <c r="A158" s="13"/>
      <c r="B158" s="244"/>
      <c r="C158" s="245"/>
      <c r="D158" s="246" t="s">
        <v>141</v>
      </c>
      <c r="E158" s="247" t="s">
        <v>1</v>
      </c>
      <c r="F158" s="248" t="s">
        <v>154</v>
      </c>
      <c r="G158" s="245"/>
      <c r="H158" s="247" t="s">
        <v>1</v>
      </c>
      <c r="I158" s="249"/>
      <c r="J158" s="245"/>
      <c r="K158" s="245"/>
      <c r="L158" s="250"/>
      <c r="M158" s="251"/>
      <c r="N158" s="252"/>
      <c r="O158" s="252"/>
      <c r="P158" s="252"/>
      <c r="Q158" s="252"/>
      <c r="R158" s="252"/>
      <c r="S158" s="252"/>
      <c r="T158" s="25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4" t="s">
        <v>141</v>
      </c>
      <c r="AU158" s="254" t="s">
        <v>88</v>
      </c>
      <c r="AV158" s="13" t="s">
        <v>86</v>
      </c>
      <c r="AW158" s="13" t="s">
        <v>33</v>
      </c>
      <c r="AX158" s="13" t="s">
        <v>78</v>
      </c>
      <c r="AY158" s="254" t="s">
        <v>126</v>
      </c>
    </row>
    <row r="159" s="14" customFormat="1">
      <c r="A159" s="14"/>
      <c r="B159" s="255"/>
      <c r="C159" s="256"/>
      <c r="D159" s="246" t="s">
        <v>141</v>
      </c>
      <c r="E159" s="257" t="s">
        <v>1</v>
      </c>
      <c r="F159" s="258" t="s">
        <v>86</v>
      </c>
      <c r="G159" s="256"/>
      <c r="H159" s="259">
        <v>1</v>
      </c>
      <c r="I159" s="260"/>
      <c r="J159" s="256"/>
      <c r="K159" s="256"/>
      <c r="L159" s="261"/>
      <c r="M159" s="262"/>
      <c r="N159" s="263"/>
      <c r="O159" s="263"/>
      <c r="P159" s="263"/>
      <c r="Q159" s="263"/>
      <c r="R159" s="263"/>
      <c r="S159" s="263"/>
      <c r="T159" s="26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65" t="s">
        <v>141</v>
      </c>
      <c r="AU159" s="265" t="s">
        <v>88</v>
      </c>
      <c r="AV159" s="14" t="s">
        <v>88</v>
      </c>
      <c r="AW159" s="14" t="s">
        <v>33</v>
      </c>
      <c r="AX159" s="14" t="s">
        <v>78</v>
      </c>
      <c r="AY159" s="265" t="s">
        <v>126</v>
      </c>
    </row>
    <row r="160" s="15" customFormat="1">
      <c r="A160" s="15"/>
      <c r="B160" s="266"/>
      <c r="C160" s="267"/>
      <c r="D160" s="246" t="s">
        <v>141</v>
      </c>
      <c r="E160" s="268" t="s">
        <v>1</v>
      </c>
      <c r="F160" s="269" t="s">
        <v>155</v>
      </c>
      <c r="G160" s="267"/>
      <c r="H160" s="270">
        <v>1</v>
      </c>
      <c r="I160" s="271"/>
      <c r="J160" s="267"/>
      <c r="K160" s="267"/>
      <c r="L160" s="272"/>
      <c r="M160" s="273"/>
      <c r="N160" s="274"/>
      <c r="O160" s="274"/>
      <c r="P160" s="274"/>
      <c r="Q160" s="274"/>
      <c r="R160" s="274"/>
      <c r="S160" s="274"/>
      <c r="T160" s="27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76" t="s">
        <v>141</v>
      </c>
      <c r="AU160" s="276" t="s">
        <v>88</v>
      </c>
      <c r="AV160" s="15" t="s">
        <v>156</v>
      </c>
      <c r="AW160" s="15" t="s">
        <v>33</v>
      </c>
      <c r="AX160" s="15" t="s">
        <v>86</v>
      </c>
      <c r="AY160" s="276" t="s">
        <v>126</v>
      </c>
    </row>
    <row r="161" s="2" customFormat="1" ht="16.5" customHeight="1">
      <c r="A161" s="38"/>
      <c r="B161" s="39"/>
      <c r="C161" s="233" t="s">
        <v>176</v>
      </c>
      <c r="D161" s="233" t="s">
        <v>135</v>
      </c>
      <c r="E161" s="234" t="s">
        <v>177</v>
      </c>
      <c r="F161" s="235" t="s">
        <v>178</v>
      </c>
      <c r="G161" s="236" t="s">
        <v>138</v>
      </c>
      <c r="H161" s="237">
        <v>1</v>
      </c>
      <c r="I161" s="238"/>
      <c r="J161" s="239">
        <f>ROUND(I161*H161,2)</f>
        <v>0</v>
      </c>
      <c r="K161" s="240"/>
      <c r="L161" s="241"/>
      <c r="M161" s="242" t="s">
        <v>1</v>
      </c>
      <c r="N161" s="243" t="s">
        <v>43</v>
      </c>
      <c r="O161" s="91"/>
      <c r="P161" s="229">
        <f>O161*H161</f>
        <v>0</v>
      </c>
      <c r="Q161" s="229">
        <v>0.0089999999999999993</v>
      </c>
      <c r="R161" s="229">
        <f>Q161*H161</f>
        <v>0.0089999999999999993</v>
      </c>
      <c r="S161" s="229">
        <v>0</v>
      </c>
      <c r="T161" s="230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1" t="s">
        <v>139</v>
      </c>
      <c r="AT161" s="231" t="s">
        <v>135</v>
      </c>
      <c r="AU161" s="231" t="s">
        <v>88</v>
      </c>
      <c r="AY161" s="17" t="s">
        <v>126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7" t="s">
        <v>86</v>
      </c>
      <c r="BK161" s="232">
        <f>ROUND(I161*H161,2)</f>
        <v>0</v>
      </c>
      <c r="BL161" s="17" t="s">
        <v>133</v>
      </c>
      <c r="BM161" s="231" t="s">
        <v>179</v>
      </c>
    </row>
    <row r="162" s="13" customFormat="1">
      <c r="A162" s="13"/>
      <c r="B162" s="244"/>
      <c r="C162" s="245"/>
      <c r="D162" s="246" t="s">
        <v>141</v>
      </c>
      <c r="E162" s="247" t="s">
        <v>1</v>
      </c>
      <c r="F162" s="248" t="s">
        <v>180</v>
      </c>
      <c r="G162" s="245"/>
      <c r="H162" s="247" t="s">
        <v>1</v>
      </c>
      <c r="I162" s="249"/>
      <c r="J162" s="245"/>
      <c r="K162" s="245"/>
      <c r="L162" s="250"/>
      <c r="M162" s="251"/>
      <c r="N162" s="252"/>
      <c r="O162" s="252"/>
      <c r="P162" s="252"/>
      <c r="Q162" s="252"/>
      <c r="R162" s="252"/>
      <c r="S162" s="252"/>
      <c r="T162" s="25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4" t="s">
        <v>141</v>
      </c>
      <c r="AU162" s="254" t="s">
        <v>88</v>
      </c>
      <c r="AV162" s="13" t="s">
        <v>86</v>
      </c>
      <c r="AW162" s="13" t="s">
        <v>33</v>
      </c>
      <c r="AX162" s="13" t="s">
        <v>78</v>
      </c>
      <c r="AY162" s="254" t="s">
        <v>126</v>
      </c>
    </row>
    <row r="163" s="13" customFormat="1">
      <c r="A163" s="13"/>
      <c r="B163" s="244"/>
      <c r="C163" s="245"/>
      <c r="D163" s="246" t="s">
        <v>141</v>
      </c>
      <c r="E163" s="247" t="s">
        <v>1</v>
      </c>
      <c r="F163" s="248" t="s">
        <v>181</v>
      </c>
      <c r="G163" s="245"/>
      <c r="H163" s="247" t="s">
        <v>1</v>
      </c>
      <c r="I163" s="249"/>
      <c r="J163" s="245"/>
      <c r="K163" s="245"/>
      <c r="L163" s="250"/>
      <c r="M163" s="251"/>
      <c r="N163" s="252"/>
      <c r="O163" s="252"/>
      <c r="P163" s="252"/>
      <c r="Q163" s="252"/>
      <c r="R163" s="252"/>
      <c r="S163" s="252"/>
      <c r="T163" s="25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4" t="s">
        <v>141</v>
      </c>
      <c r="AU163" s="254" t="s">
        <v>88</v>
      </c>
      <c r="AV163" s="13" t="s">
        <v>86</v>
      </c>
      <c r="AW163" s="13" t="s">
        <v>33</v>
      </c>
      <c r="AX163" s="13" t="s">
        <v>78</v>
      </c>
      <c r="AY163" s="254" t="s">
        <v>126</v>
      </c>
    </row>
    <row r="164" s="13" customFormat="1">
      <c r="A164" s="13"/>
      <c r="B164" s="244"/>
      <c r="C164" s="245"/>
      <c r="D164" s="246" t="s">
        <v>141</v>
      </c>
      <c r="E164" s="247" t="s">
        <v>1</v>
      </c>
      <c r="F164" s="248" t="s">
        <v>143</v>
      </c>
      <c r="G164" s="245"/>
      <c r="H164" s="247" t="s">
        <v>1</v>
      </c>
      <c r="I164" s="249"/>
      <c r="J164" s="245"/>
      <c r="K164" s="245"/>
      <c r="L164" s="250"/>
      <c r="M164" s="251"/>
      <c r="N164" s="252"/>
      <c r="O164" s="252"/>
      <c r="P164" s="252"/>
      <c r="Q164" s="252"/>
      <c r="R164" s="252"/>
      <c r="S164" s="252"/>
      <c r="T164" s="25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54" t="s">
        <v>141</v>
      </c>
      <c r="AU164" s="254" t="s">
        <v>88</v>
      </c>
      <c r="AV164" s="13" t="s">
        <v>86</v>
      </c>
      <c r="AW164" s="13" t="s">
        <v>33</v>
      </c>
      <c r="AX164" s="13" t="s">
        <v>78</v>
      </c>
      <c r="AY164" s="254" t="s">
        <v>126</v>
      </c>
    </row>
    <row r="165" s="13" customFormat="1">
      <c r="A165" s="13"/>
      <c r="B165" s="244"/>
      <c r="C165" s="245"/>
      <c r="D165" s="246" t="s">
        <v>141</v>
      </c>
      <c r="E165" s="247" t="s">
        <v>1</v>
      </c>
      <c r="F165" s="248" t="s">
        <v>182</v>
      </c>
      <c r="G165" s="245"/>
      <c r="H165" s="247" t="s">
        <v>1</v>
      </c>
      <c r="I165" s="249"/>
      <c r="J165" s="245"/>
      <c r="K165" s="245"/>
      <c r="L165" s="250"/>
      <c r="M165" s="251"/>
      <c r="N165" s="252"/>
      <c r="O165" s="252"/>
      <c r="P165" s="252"/>
      <c r="Q165" s="252"/>
      <c r="R165" s="252"/>
      <c r="S165" s="252"/>
      <c r="T165" s="25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4" t="s">
        <v>141</v>
      </c>
      <c r="AU165" s="254" t="s">
        <v>88</v>
      </c>
      <c r="AV165" s="13" t="s">
        <v>86</v>
      </c>
      <c r="AW165" s="13" t="s">
        <v>33</v>
      </c>
      <c r="AX165" s="13" t="s">
        <v>78</v>
      </c>
      <c r="AY165" s="254" t="s">
        <v>126</v>
      </c>
    </row>
    <row r="166" s="13" customFormat="1">
      <c r="A166" s="13"/>
      <c r="B166" s="244"/>
      <c r="C166" s="245"/>
      <c r="D166" s="246" t="s">
        <v>141</v>
      </c>
      <c r="E166" s="247" t="s">
        <v>1</v>
      </c>
      <c r="F166" s="248" t="s">
        <v>183</v>
      </c>
      <c r="G166" s="245"/>
      <c r="H166" s="247" t="s">
        <v>1</v>
      </c>
      <c r="I166" s="249"/>
      <c r="J166" s="245"/>
      <c r="K166" s="245"/>
      <c r="L166" s="250"/>
      <c r="M166" s="251"/>
      <c r="N166" s="252"/>
      <c r="O166" s="252"/>
      <c r="P166" s="252"/>
      <c r="Q166" s="252"/>
      <c r="R166" s="252"/>
      <c r="S166" s="252"/>
      <c r="T166" s="25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4" t="s">
        <v>141</v>
      </c>
      <c r="AU166" s="254" t="s">
        <v>88</v>
      </c>
      <c r="AV166" s="13" t="s">
        <v>86</v>
      </c>
      <c r="AW166" s="13" t="s">
        <v>33</v>
      </c>
      <c r="AX166" s="13" t="s">
        <v>78</v>
      </c>
      <c r="AY166" s="254" t="s">
        <v>126</v>
      </c>
    </row>
    <row r="167" s="13" customFormat="1">
      <c r="A167" s="13"/>
      <c r="B167" s="244"/>
      <c r="C167" s="245"/>
      <c r="D167" s="246" t="s">
        <v>141</v>
      </c>
      <c r="E167" s="247" t="s">
        <v>1</v>
      </c>
      <c r="F167" s="248" t="s">
        <v>184</v>
      </c>
      <c r="G167" s="245"/>
      <c r="H167" s="247" t="s">
        <v>1</v>
      </c>
      <c r="I167" s="249"/>
      <c r="J167" s="245"/>
      <c r="K167" s="245"/>
      <c r="L167" s="250"/>
      <c r="M167" s="251"/>
      <c r="N167" s="252"/>
      <c r="O167" s="252"/>
      <c r="P167" s="252"/>
      <c r="Q167" s="252"/>
      <c r="R167" s="252"/>
      <c r="S167" s="252"/>
      <c r="T167" s="25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4" t="s">
        <v>141</v>
      </c>
      <c r="AU167" s="254" t="s">
        <v>88</v>
      </c>
      <c r="AV167" s="13" t="s">
        <v>86</v>
      </c>
      <c r="AW167" s="13" t="s">
        <v>33</v>
      </c>
      <c r="AX167" s="13" t="s">
        <v>78</v>
      </c>
      <c r="AY167" s="254" t="s">
        <v>126</v>
      </c>
    </row>
    <row r="168" s="13" customFormat="1">
      <c r="A168" s="13"/>
      <c r="B168" s="244"/>
      <c r="C168" s="245"/>
      <c r="D168" s="246" t="s">
        <v>141</v>
      </c>
      <c r="E168" s="247" t="s">
        <v>1</v>
      </c>
      <c r="F168" s="248" t="s">
        <v>185</v>
      </c>
      <c r="G168" s="245"/>
      <c r="H168" s="247" t="s">
        <v>1</v>
      </c>
      <c r="I168" s="249"/>
      <c r="J168" s="245"/>
      <c r="K168" s="245"/>
      <c r="L168" s="250"/>
      <c r="M168" s="251"/>
      <c r="N168" s="252"/>
      <c r="O168" s="252"/>
      <c r="P168" s="252"/>
      <c r="Q168" s="252"/>
      <c r="R168" s="252"/>
      <c r="S168" s="252"/>
      <c r="T168" s="25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4" t="s">
        <v>141</v>
      </c>
      <c r="AU168" s="254" t="s">
        <v>88</v>
      </c>
      <c r="AV168" s="13" t="s">
        <v>86</v>
      </c>
      <c r="AW168" s="13" t="s">
        <v>33</v>
      </c>
      <c r="AX168" s="13" t="s">
        <v>78</v>
      </c>
      <c r="AY168" s="254" t="s">
        <v>126</v>
      </c>
    </row>
    <row r="169" s="13" customFormat="1">
      <c r="A169" s="13"/>
      <c r="B169" s="244"/>
      <c r="C169" s="245"/>
      <c r="D169" s="246" t="s">
        <v>141</v>
      </c>
      <c r="E169" s="247" t="s">
        <v>1</v>
      </c>
      <c r="F169" s="248" t="s">
        <v>186</v>
      </c>
      <c r="G169" s="245"/>
      <c r="H169" s="247" t="s">
        <v>1</v>
      </c>
      <c r="I169" s="249"/>
      <c r="J169" s="245"/>
      <c r="K169" s="245"/>
      <c r="L169" s="250"/>
      <c r="M169" s="251"/>
      <c r="N169" s="252"/>
      <c r="O169" s="252"/>
      <c r="P169" s="252"/>
      <c r="Q169" s="252"/>
      <c r="R169" s="252"/>
      <c r="S169" s="252"/>
      <c r="T169" s="25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4" t="s">
        <v>141</v>
      </c>
      <c r="AU169" s="254" t="s">
        <v>88</v>
      </c>
      <c r="AV169" s="13" t="s">
        <v>86</v>
      </c>
      <c r="AW169" s="13" t="s">
        <v>33</v>
      </c>
      <c r="AX169" s="13" t="s">
        <v>78</v>
      </c>
      <c r="AY169" s="254" t="s">
        <v>126</v>
      </c>
    </row>
    <row r="170" s="13" customFormat="1">
      <c r="A170" s="13"/>
      <c r="B170" s="244"/>
      <c r="C170" s="245"/>
      <c r="D170" s="246" t="s">
        <v>141</v>
      </c>
      <c r="E170" s="247" t="s">
        <v>1</v>
      </c>
      <c r="F170" s="248" t="s">
        <v>187</v>
      </c>
      <c r="G170" s="245"/>
      <c r="H170" s="247" t="s">
        <v>1</v>
      </c>
      <c r="I170" s="249"/>
      <c r="J170" s="245"/>
      <c r="K170" s="245"/>
      <c r="L170" s="250"/>
      <c r="M170" s="251"/>
      <c r="N170" s="252"/>
      <c r="O170" s="252"/>
      <c r="P170" s="252"/>
      <c r="Q170" s="252"/>
      <c r="R170" s="252"/>
      <c r="S170" s="252"/>
      <c r="T170" s="25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54" t="s">
        <v>141</v>
      </c>
      <c r="AU170" s="254" t="s">
        <v>88</v>
      </c>
      <c r="AV170" s="13" t="s">
        <v>86</v>
      </c>
      <c r="AW170" s="13" t="s">
        <v>33</v>
      </c>
      <c r="AX170" s="13" t="s">
        <v>78</v>
      </c>
      <c r="AY170" s="254" t="s">
        <v>126</v>
      </c>
    </row>
    <row r="171" s="13" customFormat="1">
      <c r="A171" s="13"/>
      <c r="B171" s="244"/>
      <c r="C171" s="245"/>
      <c r="D171" s="246" t="s">
        <v>141</v>
      </c>
      <c r="E171" s="247" t="s">
        <v>1</v>
      </c>
      <c r="F171" s="248" t="s">
        <v>154</v>
      </c>
      <c r="G171" s="245"/>
      <c r="H171" s="247" t="s">
        <v>1</v>
      </c>
      <c r="I171" s="249"/>
      <c r="J171" s="245"/>
      <c r="K171" s="245"/>
      <c r="L171" s="250"/>
      <c r="M171" s="251"/>
      <c r="N171" s="252"/>
      <c r="O171" s="252"/>
      <c r="P171" s="252"/>
      <c r="Q171" s="252"/>
      <c r="R171" s="252"/>
      <c r="S171" s="252"/>
      <c r="T171" s="25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4" t="s">
        <v>141</v>
      </c>
      <c r="AU171" s="254" t="s">
        <v>88</v>
      </c>
      <c r="AV171" s="13" t="s">
        <v>86</v>
      </c>
      <c r="AW171" s="13" t="s">
        <v>33</v>
      </c>
      <c r="AX171" s="13" t="s">
        <v>78</v>
      </c>
      <c r="AY171" s="254" t="s">
        <v>126</v>
      </c>
    </row>
    <row r="172" s="14" customFormat="1">
      <c r="A172" s="14"/>
      <c r="B172" s="255"/>
      <c r="C172" s="256"/>
      <c r="D172" s="246" t="s">
        <v>141</v>
      </c>
      <c r="E172" s="257" t="s">
        <v>1</v>
      </c>
      <c r="F172" s="258" t="s">
        <v>86</v>
      </c>
      <c r="G172" s="256"/>
      <c r="H172" s="259">
        <v>1</v>
      </c>
      <c r="I172" s="260"/>
      <c r="J172" s="256"/>
      <c r="K172" s="256"/>
      <c r="L172" s="261"/>
      <c r="M172" s="262"/>
      <c r="N172" s="263"/>
      <c r="O172" s="263"/>
      <c r="P172" s="263"/>
      <c r="Q172" s="263"/>
      <c r="R172" s="263"/>
      <c r="S172" s="263"/>
      <c r="T172" s="26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5" t="s">
        <v>141</v>
      </c>
      <c r="AU172" s="265" t="s">
        <v>88</v>
      </c>
      <c r="AV172" s="14" t="s">
        <v>88</v>
      </c>
      <c r="AW172" s="14" t="s">
        <v>33</v>
      </c>
      <c r="AX172" s="14" t="s">
        <v>86</v>
      </c>
      <c r="AY172" s="265" t="s">
        <v>126</v>
      </c>
    </row>
    <row r="173" s="2" customFormat="1" ht="16.5" customHeight="1">
      <c r="A173" s="38"/>
      <c r="B173" s="39"/>
      <c r="C173" s="233" t="s">
        <v>188</v>
      </c>
      <c r="D173" s="233" t="s">
        <v>135</v>
      </c>
      <c r="E173" s="234" t="s">
        <v>189</v>
      </c>
      <c r="F173" s="235" t="s">
        <v>190</v>
      </c>
      <c r="G173" s="236" t="s">
        <v>138</v>
      </c>
      <c r="H173" s="237">
        <v>1</v>
      </c>
      <c r="I173" s="238"/>
      <c r="J173" s="239">
        <f>ROUND(I173*H173,2)</f>
        <v>0</v>
      </c>
      <c r="K173" s="240"/>
      <c r="L173" s="241"/>
      <c r="M173" s="242" t="s">
        <v>1</v>
      </c>
      <c r="N173" s="243" t="s">
        <v>43</v>
      </c>
      <c r="O173" s="91"/>
      <c r="P173" s="229">
        <f>O173*H173</f>
        <v>0</v>
      </c>
      <c r="Q173" s="229">
        <v>0.0011000000000000001</v>
      </c>
      <c r="R173" s="229">
        <f>Q173*H173</f>
        <v>0.0011000000000000001</v>
      </c>
      <c r="S173" s="229">
        <v>0</v>
      </c>
      <c r="T173" s="230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1" t="s">
        <v>139</v>
      </c>
      <c r="AT173" s="231" t="s">
        <v>135</v>
      </c>
      <c r="AU173" s="231" t="s">
        <v>88</v>
      </c>
      <c r="AY173" s="17" t="s">
        <v>126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7" t="s">
        <v>86</v>
      </c>
      <c r="BK173" s="232">
        <f>ROUND(I173*H173,2)</f>
        <v>0</v>
      </c>
      <c r="BL173" s="17" t="s">
        <v>133</v>
      </c>
      <c r="BM173" s="231" t="s">
        <v>191</v>
      </c>
    </row>
    <row r="174" s="13" customFormat="1">
      <c r="A174" s="13"/>
      <c r="B174" s="244"/>
      <c r="C174" s="245"/>
      <c r="D174" s="246" t="s">
        <v>141</v>
      </c>
      <c r="E174" s="247" t="s">
        <v>1</v>
      </c>
      <c r="F174" s="248" t="s">
        <v>192</v>
      </c>
      <c r="G174" s="245"/>
      <c r="H174" s="247" t="s">
        <v>1</v>
      </c>
      <c r="I174" s="249"/>
      <c r="J174" s="245"/>
      <c r="K174" s="245"/>
      <c r="L174" s="250"/>
      <c r="M174" s="251"/>
      <c r="N174" s="252"/>
      <c r="O174" s="252"/>
      <c r="P174" s="252"/>
      <c r="Q174" s="252"/>
      <c r="R174" s="252"/>
      <c r="S174" s="252"/>
      <c r="T174" s="25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4" t="s">
        <v>141</v>
      </c>
      <c r="AU174" s="254" t="s">
        <v>88</v>
      </c>
      <c r="AV174" s="13" t="s">
        <v>86</v>
      </c>
      <c r="AW174" s="13" t="s">
        <v>33</v>
      </c>
      <c r="AX174" s="13" t="s">
        <v>78</v>
      </c>
      <c r="AY174" s="254" t="s">
        <v>126</v>
      </c>
    </row>
    <row r="175" s="13" customFormat="1">
      <c r="A175" s="13"/>
      <c r="B175" s="244"/>
      <c r="C175" s="245"/>
      <c r="D175" s="246" t="s">
        <v>141</v>
      </c>
      <c r="E175" s="247" t="s">
        <v>1</v>
      </c>
      <c r="F175" s="248" t="s">
        <v>193</v>
      </c>
      <c r="G175" s="245"/>
      <c r="H175" s="247" t="s">
        <v>1</v>
      </c>
      <c r="I175" s="249"/>
      <c r="J175" s="245"/>
      <c r="K175" s="245"/>
      <c r="L175" s="250"/>
      <c r="M175" s="251"/>
      <c r="N175" s="252"/>
      <c r="O175" s="252"/>
      <c r="P175" s="252"/>
      <c r="Q175" s="252"/>
      <c r="R175" s="252"/>
      <c r="S175" s="252"/>
      <c r="T175" s="25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4" t="s">
        <v>141</v>
      </c>
      <c r="AU175" s="254" t="s">
        <v>88</v>
      </c>
      <c r="AV175" s="13" t="s">
        <v>86</v>
      </c>
      <c r="AW175" s="13" t="s">
        <v>33</v>
      </c>
      <c r="AX175" s="13" t="s">
        <v>78</v>
      </c>
      <c r="AY175" s="254" t="s">
        <v>126</v>
      </c>
    </row>
    <row r="176" s="13" customFormat="1">
      <c r="A176" s="13"/>
      <c r="B176" s="244"/>
      <c r="C176" s="245"/>
      <c r="D176" s="246" t="s">
        <v>141</v>
      </c>
      <c r="E176" s="247" t="s">
        <v>1</v>
      </c>
      <c r="F176" s="248" t="s">
        <v>143</v>
      </c>
      <c r="G176" s="245"/>
      <c r="H176" s="247" t="s">
        <v>1</v>
      </c>
      <c r="I176" s="249"/>
      <c r="J176" s="245"/>
      <c r="K176" s="245"/>
      <c r="L176" s="250"/>
      <c r="M176" s="251"/>
      <c r="N176" s="252"/>
      <c r="O176" s="252"/>
      <c r="P176" s="252"/>
      <c r="Q176" s="252"/>
      <c r="R176" s="252"/>
      <c r="S176" s="252"/>
      <c r="T176" s="25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4" t="s">
        <v>141</v>
      </c>
      <c r="AU176" s="254" t="s">
        <v>88</v>
      </c>
      <c r="AV176" s="13" t="s">
        <v>86</v>
      </c>
      <c r="AW176" s="13" t="s">
        <v>33</v>
      </c>
      <c r="AX176" s="13" t="s">
        <v>78</v>
      </c>
      <c r="AY176" s="254" t="s">
        <v>126</v>
      </c>
    </row>
    <row r="177" s="13" customFormat="1">
      <c r="A177" s="13"/>
      <c r="B177" s="244"/>
      <c r="C177" s="245"/>
      <c r="D177" s="246" t="s">
        <v>141</v>
      </c>
      <c r="E177" s="247" t="s">
        <v>1</v>
      </c>
      <c r="F177" s="248" t="s">
        <v>163</v>
      </c>
      <c r="G177" s="245"/>
      <c r="H177" s="247" t="s">
        <v>1</v>
      </c>
      <c r="I177" s="249"/>
      <c r="J177" s="245"/>
      <c r="K177" s="245"/>
      <c r="L177" s="250"/>
      <c r="M177" s="251"/>
      <c r="N177" s="252"/>
      <c r="O177" s="252"/>
      <c r="P177" s="252"/>
      <c r="Q177" s="252"/>
      <c r="R177" s="252"/>
      <c r="S177" s="252"/>
      <c r="T177" s="25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4" t="s">
        <v>141</v>
      </c>
      <c r="AU177" s="254" t="s">
        <v>88</v>
      </c>
      <c r="AV177" s="13" t="s">
        <v>86</v>
      </c>
      <c r="AW177" s="13" t="s">
        <v>33</v>
      </c>
      <c r="AX177" s="13" t="s">
        <v>78</v>
      </c>
      <c r="AY177" s="254" t="s">
        <v>126</v>
      </c>
    </row>
    <row r="178" s="13" customFormat="1">
      <c r="A178" s="13"/>
      <c r="B178" s="244"/>
      <c r="C178" s="245"/>
      <c r="D178" s="246" t="s">
        <v>141</v>
      </c>
      <c r="E178" s="247" t="s">
        <v>1</v>
      </c>
      <c r="F178" s="248" t="s">
        <v>194</v>
      </c>
      <c r="G178" s="245"/>
      <c r="H178" s="247" t="s">
        <v>1</v>
      </c>
      <c r="I178" s="249"/>
      <c r="J178" s="245"/>
      <c r="K178" s="245"/>
      <c r="L178" s="250"/>
      <c r="M178" s="251"/>
      <c r="N178" s="252"/>
      <c r="O178" s="252"/>
      <c r="P178" s="252"/>
      <c r="Q178" s="252"/>
      <c r="R178" s="252"/>
      <c r="S178" s="252"/>
      <c r="T178" s="25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4" t="s">
        <v>141</v>
      </c>
      <c r="AU178" s="254" t="s">
        <v>88</v>
      </c>
      <c r="AV178" s="13" t="s">
        <v>86</v>
      </c>
      <c r="AW178" s="13" t="s">
        <v>33</v>
      </c>
      <c r="AX178" s="13" t="s">
        <v>78</v>
      </c>
      <c r="AY178" s="254" t="s">
        <v>126</v>
      </c>
    </row>
    <row r="179" s="13" customFormat="1">
      <c r="A179" s="13"/>
      <c r="B179" s="244"/>
      <c r="C179" s="245"/>
      <c r="D179" s="246" t="s">
        <v>141</v>
      </c>
      <c r="E179" s="247" t="s">
        <v>1</v>
      </c>
      <c r="F179" s="248" t="s">
        <v>195</v>
      </c>
      <c r="G179" s="245"/>
      <c r="H179" s="247" t="s">
        <v>1</v>
      </c>
      <c r="I179" s="249"/>
      <c r="J179" s="245"/>
      <c r="K179" s="245"/>
      <c r="L179" s="250"/>
      <c r="M179" s="251"/>
      <c r="N179" s="252"/>
      <c r="O179" s="252"/>
      <c r="P179" s="252"/>
      <c r="Q179" s="252"/>
      <c r="R179" s="252"/>
      <c r="S179" s="252"/>
      <c r="T179" s="25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4" t="s">
        <v>141</v>
      </c>
      <c r="AU179" s="254" t="s">
        <v>88</v>
      </c>
      <c r="AV179" s="13" t="s">
        <v>86</v>
      </c>
      <c r="AW179" s="13" t="s">
        <v>33</v>
      </c>
      <c r="AX179" s="13" t="s">
        <v>78</v>
      </c>
      <c r="AY179" s="254" t="s">
        <v>126</v>
      </c>
    </row>
    <row r="180" s="13" customFormat="1">
      <c r="A180" s="13"/>
      <c r="B180" s="244"/>
      <c r="C180" s="245"/>
      <c r="D180" s="246" t="s">
        <v>141</v>
      </c>
      <c r="E180" s="247" t="s">
        <v>1</v>
      </c>
      <c r="F180" s="248" t="s">
        <v>196</v>
      </c>
      <c r="G180" s="245"/>
      <c r="H180" s="247" t="s">
        <v>1</v>
      </c>
      <c r="I180" s="249"/>
      <c r="J180" s="245"/>
      <c r="K180" s="245"/>
      <c r="L180" s="250"/>
      <c r="M180" s="251"/>
      <c r="N180" s="252"/>
      <c r="O180" s="252"/>
      <c r="P180" s="252"/>
      <c r="Q180" s="252"/>
      <c r="R180" s="252"/>
      <c r="S180" s="252"/>
      <c r="T180" s="25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4" t="s">
        <v>141</v>
      </c>
      <c r="AU180" s="254" t="s">
        <v>88</v>
      </c>
      <c r="AV180" s="13" t="s">
        <v>86</v>
      </c>
      <c r="AW180" s="13" t="s">
        <v>33</v>
      </c>
      <c r="AX180" s="13" t="s">
        <v>78</v>
      </c>
      <c r="AY180" s="254" t="s">
        <v>126</v>
      </c>
    </row>
    <row r="181" s="13" customFormat="1">
      <c r="A181" s="13"/>
      <c r="B181" s="244"/>
      <c r="C181" s="245"/>
      <c r="D181" s="246" t="s">
        <v>141</v>
      </c>
      <c r="E181" s="247" t="s">
        <v>1</v>
      </c>
      <c r="F181" s="248" t="s">
        <v>197</v>
      </c>
      <c r="G181" s="245"/>
      <c r="H181" s="247" t="s">
        <v>1</v>
      </c>
      <c r="I181" s="249"/>
      <c r="J181" s="245"/>
      <c r="K181" s="245"/>
      <c r="L181" s="250"/>
      <c r="M181" s="251"/>
      <c r="N181" s="252"/>
      <c r="O181" s="252"/>
      <c r="P181" s="252"/>
      <c r="Q181" s="252"/>
      <c r="R181" s="252"/>
      <c r="S181" s="252"/>
      <c r="T181" s="25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4" t="s">
        <v>141</v>
      </c>
      <c r="AU181" s="254" t="s">
        <v>88</v>
      </c>
      <c r="AV181" s="13" t="s">
        <v>86</v>
      </c>
      <c r="AW181" s="13" t="s">
        <v>33</v>
      </c>
      <c r="AX181" s="13" t="s">
        <v>78</v>
      </c>
      <c r="AY181" s="254" t="s">
        <v>126</v>
      </c>
    </row>
    <row r="182" s="13" customFormat="1">
      <c r="A182" s="13"/>
      <c r="B182" s="244"/>
      <c r="C182" s="245"/>
      <c r="D182" s="246" t="s">
        <v>141</v>
      </c>
      <c r="E182" s="247" t="s">
        <v>1</v>
      </c>
      <c r="F182" s="248" t="s">
        <v>154</v>
      </c>
      <c r="G182" s="245"/>
      <c r="H182" s="247" t="s">
        <v>1</v>
      </c>
      <c r="I182" s="249"/>
      <c r="J182" s="245"/>
      <c r="K182" s="245"/>
      <c r="L182" s="250"/>
      <c r="M182" s="251"/>
      <c r="N182" s="252"/>
      <c r="O182" s="252"/>
      <c r="P182" s="252"/>
      <c r="Q182" s="252"/>
      <c r="R182" s="252"/>
      <c r="S182" s="252"/>
      <c r="T182" s="25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4" t="s">
        <v>141</v>
      </c>
      <c r="AU182" s="254" t="s">
        <v>88</v>
      </c>
      <c r="AV182" s="13" t="s">
        <v>86</v>
      </c>
      <c r="AW182" s="13" t="s">
        <v>33</v>
      </c>
      <c r="AX182" s="13" t="s">
        <v>78</v>
      </c>
      <c r="AY182" s="254" t="s">
        <v>126</v>
      </c>
    </row>
    <row r="183" s="14" customFormat="1">
      <c r="A183" s="14"/>
      <c r="B183" s="255"/>
      <c r="C183" s="256"/>
      <c r="D183" s="246" t="s">
        <v>141</v>
      </c>
      <c r="E183" s="257" t="s">
        <v>1</v>
      </c>
      <c r="F183" s="258" t="s">
        <v>86</v>
      </c>
      <c r="G183" s="256"/>
      <c r="H183" s="259">
        <v>1</v>
      </c>
      <c r="I183" s="260"/>
      <c r="J183" s="256"/>
      <c r="K183" s="256"/>
      <c r="L183" s="261"/>
      <c r="M183" s="262"/>
      <c r="N183" s="263"/>
      <c r="O183" s="263"/>
      <c r="P183" s="263"/>
      <c r="Q183" s="263"/>
      <c r="R183" s="263"/>
      <c r="S183" s="263"/>
      <c r="T183" s="26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5" t="s">
        <v>141</v>
      </c>
      <c r="AU183" s="265" t="s">
        <v>88</v>
      </c>
      <c r="AV183" s="14" t="s">
        <v>88</v>
      </c>
      <c r="AW183" s="14" t="s">
        <v>33</v>
      </c>
      <c r="AX183" s="14" t="s">
        <v>78</v>
      </c>
      <c r="AY183" s="265" t="s">
        <v>126</v>
      </c>
    </row>
    <row r="184" s="15" customFormat="1">
      <c r="A184" s="15"/>
      <c r="B184" s="266"/>
      <c r="C184" s="267"/>
      <c r="D184" s="246" t="s">
        <v>141</v>
      </c>
      <c r="E184" s="268" t="s">
        <v>1</v>
      </c>
      <c r="F184" s="269" t="s">
        <v>155</v>
      </c>
      <c r="G184" s="267"/>
      <c r="H184" s="270">
        <v>1</v>
      </c>
      <c r="I184" s="271"/>
      <c r="J184" s="267"/>
      <c r="K184" s="267"/>
      <c r="L184" s="272"/>
      <c r="M184" s="273"/>
      <c r="N184" s="274"/>
      <c r="O184" s="274"/>
      <c r="P184" s="274"/>
      <c r="Q184" s="274"/>
      <c r="R184" s="274"/>
      <c r="S184" s="274"/>
      <c r="T184" s="27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76" t="s">
        <v>141</v>
      </c>
      <c r="AU184" s="276" t="s">
        <v>88</v>
      </c>
      <c r="AV184" s="15" t="s">
        <v>156</v>
      </c>
      <c r="AW184" s="15" t="s">
        <v>33</v>
      </c>
      <c r="AX184" s="15" t="s">
        <v>86</v>
      </c>
      <c r="AY184" s="276" t="s">
        <v>126</v>
      </c>
    </row>
    <row r="185" s="2" customFormat="1" ht="16.5" customHeight="1">
      <c r="A185" s="38"/>
      <c r="B185" s="39"/>
      <c r="C185" s="233" t="s">
        <v>198</v>
      </c>
      <c r="D185" s="233" t="s">
        <v>135</v>
      </c>
      <c r="E185" s="234" t="s">
        <v>199</v>
      </c>
      <c r="F185" s="235" t="s">
        <v>200</v>
      </c>
      <c r="G185" s="236" t="s">
        <v>138</v>
      </c>
      <c r="H185" s="237">
        <v>1</v>
      </c>
      <c r="I185" s="238"/>
      <c r="J185" s="239">
        <f>ROUND(I185*H185,2)</f>
        <v>0</v>
      </c>
      <c r="K185" s="240"/>
      <c r="L185" s="241"/>
      <c r="M185" s="242" t="s">
        <v>1</v>
      </c>
      <c r="N185" s="243" t="s">
        <v>43</v>
      </c>
      <c r="O185" s="91"/>
      <c r="P185" s="229">
        <f>O185*H185</f>
        <v>0</v>
      </c>
      <c r="Q185" s="229">
        <v>0.021000000000000001</v>
      </c>
      <c r="R185" s="229">
        <f>Q185*H185</f>
        <v>0.021000000000000001</v>
      </c>
      <c r="S185" s="229">
        <v>0</v>
      </c>
      <c r="T185" s="230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1" t="s">
        <v>139</v>
      </c>
      <c r="AT185" s="231" t="s">
        <v>135</v>
      </c>
      <c r="AU185" s="231" t="s">
        <v>88</v>
      </c>
      <c r="AY185" s="17" t="s">
        <v>126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7" t="s">
        <v>86</v>
      </c>
      <c r="BK185" s="232">
        <f>ROUND(I185*H185,2)</f>
        <v>0</v>
      </c>
      <c r="BL185" s="17" t="s">
        <v>133</v>
      </c>
      <c r="BM185" s="231" t="s">
        <v>201</v>
      </c>
    </row>
    <row r="186" s="13" customFormat="1">
      <c r="A186" s="13"/>
      <c r="B186" s="244"/>
      <c r="C186" s="245"/>
      <c r="D186" s="246" t="s">
        <v>141</v>
      </c>
      <c r="E186" s="247" t="s">
        <v>1</v>
      </c>
      <c r="F186" s="248" t="s">
        <v>202</v>
      </c>
      <c r="G186" s="245"/>
      <c r="H186" s="247" t="s">
        <v>1</v>
      </c>
      <c r="I186" s="249"/>
      <c r="J186" s="245"/>
      <c r="K186" s="245"/>
      <c r="L186" s="250"/>
      <c r="M186" s="251"/>
      <c r="N186" s="252"/>
      <c r="O186" s="252"/>
      <c r="P186" s="252"/>
      <c r="Q186" s="252"/>
      <c r="R186" s="252"/>
      <c r="S186" s="252"/>
      <c r="T186" s="25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4" t="s">
        <v>141</v>
      </c>
      <c r="AU186" s="254" t="s">
        <v>88</v>
      </c>
      <c r="AV186" s="13" t="s">
        <v>86</v>
      </c>
      <c r="AW186" s="13" t="s">
        <v>33</v>
      </c>
      <c r="AX186" s="13" t="s">
        <v>78</v>
      </c>
      <c r="AY186" s="254" t="s">
        <v>126</v>
      </c>
    </row>
    <row r="187" s="13" customFormat="1">
      <c r="A187" s="13"/>
      <c r="B187" s="244"/>
      <c r="C187" s="245"/>
      <c r="D187" s="246" t="s">
        <v>141</v>
      </c>
      <c r="E187" s="247" t="s">
        <v>1</v>
      </c>
      <c r="F187" s="248" t="s">
        <v>203</v>
      </c>
      <c r="G187" s="245"/>
      <c r="H187" s="247" t="s">
        <v>1</v>
      </c>
      <c r="I187" s="249"/>
      <c r="J187" s="245"/>
      <c r="K187" s="245"/>
      <c r="L187" s="250"/>
      <c r="M187" s="251"/>
      <c r="N187" s="252"/>
      <c r="O187" s="252"/>
      <c r="P187" s="252"/>
      <c r="Q187" s="252"/>
      <c r="R187" s="252"/>
      <c r="S187" s="252"/>
      <c r="T187" s="25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4" t="s">
        <v>141</v>
      </c>
      <c r="AU187" s="254" t="s">
        <v>88</v>
      </c>
      <c r="AV187" s="13" t="s">
        <v>86</v>
      </c>
      <c r="AW187" s="13" t="s">
        <v>33</v>
      </c>
      <c r="AX187" s="13" t="s">
        <v>78</v>
      </c>
      <c r="AY187" s="254" t="s">
        <v>126</v>
      </c>
    </row>
    <row r="188" s="13" customFormat="1">
      <c r="A188" s="13"/>
      <c r="B188" s="244"/>
      <c r="C188" s="245"/>
      <c r="D188" s="246" t="s">
        <v>141</v>
      </c>
      <c r="E188" s="247" t="s">
        <v>1</v>
      </c>
      <c r="F188" s="248" t="s">
        <v>143</v>
      </c>
      <c r="G188" s="245"/>
      <c r="H188" s="247" t="s">
        <v>1</v>
      </c>
      <c r="I188" s="249"/>
      <c r="J188" s="245"/>
      <c r="K188" s="245"/>
      <c r="L188" s="250"/>
      <c r="M188" s="251"/>
      <c r="N188" s="252"/>
      <c r="O188" s="252"/>
      <c r="P188" s="252"/>
      <c r="Q188" s="252"/>
      <c r="R188" s="252"/>
      <c r="S188" s="252"/>
      <c r="T188" s="25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4" t="s">
        <v>141</v>
      </c>
      <c r="AU188" s="254" t="s">
        <v>88</v>
      </c>
      <c r="AV188" s="13" t="s">
        <v>86</v>
      </c>
      <c r="AW188" s="13" t="s">
        <v>33</v>
      </c>
      <c r="AX188" s="13" t="s">
        <v>78</v>
      </c>
      <c r="AY188" s="254" t="s">
        <v>126</v>
      </c>
    </row>
    <row r="189" s="13" customFormat="1">
      <c r="A189" s="13"/>
      <c r="B189" s="244"/>
      <c r="C189" s="245"/>
      <c r="D189" s="246" t="s">
        <v>141</v>
      </c>
      <c r="E189" s="247" t="s">
        <v>1</v>
      </c>
      <c r="F189" s="248" t="s">
        <v>163</v>
      </c>
      <c r="G189" s="245"/>
      <c r="H189" s="247" t="s">
        <v>1</v>
      </c>
      <c r="I189" s="249"/>
      <c r="J189" s="245"/>
      <c r="K189" s="245"/>
      <c r="L189" s="250"/>
      <c r="M189" s="251"/>
      <c r="N189" s="252"/>
      <c r="O189" s="252"/>
      <c r="P189" s="252"/>
      <c r="Q189" s="252"/>
      <c r="R189" s="252"/>
      <c r="S189" s="252"/>
      <c r="T189" s="25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4" t="s">
        <v>141</v>
      </c>
      <c r="AU189" s="254" t="s">
        <v>88</v>
      </c>
      <c r="AV189" s="13" t="s">
        <v>86</v>
      </c>
      <c r="AW189" s="13" t="s">
        <v>33</v>
      </c>
      <c r="AX189" s="13" t="s">
        <v>78</v>
      </c>
      <c r="AY189" s="254" t="s">
        <v>126</v>
      </c>
    </row>
    <row r="190" s="13" customFormat="1">
      <c r="A190" s="13"/>
      <c r="B190" s="244"/>
      <c r="C190" s="245"/>
      <c r="D190" s="246" t="s">
        <v>141</v>
      </c>
      <c r="E190" s="247" t="s">
        <v>1</v>
      </c>
      <c r="F190" s="248" t="s">
        <v>204</v>
      </c>
      <c r="G190" s="245"/>
      <c r="H190" s="247" t="s">
        <v>1</v>
      </c>
      <c r="I190" s="249"/>
      <c r="J190" s="245"/>
      <c r="K190" s="245"/>
      <c r="L190" s="250"/>
      <c r="M190" s="251"/>
      <c r="N190" s="252"/>
      <c r="O190" s="252"/>
      <c r="P190" s="252"/>
      <c r="Q190" s="252"/>
      <c r="R190" s="252"/>
      <c r="S190" s="252"/>
      <c r="T190" s="25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4" t="s">
        <v>141</v>
      </c>
      <c r="AU190" s="254" t="s">
        <v>88</v>
      </c>
      <c r="AV190" s="13" t="s">
        <v>86</v>
      </c>
      <c r="AW190" s="13" t="s">
        <v>33</v>
      </c>
      <c r="AX190" s="13" t="s">
        <v>78</v>
      </c>
      <c r="AY190" s="254" t="s">
        <v>126</v>
      </c>
    </row>
    <row r="191" s="13" customFormat="1">
      <c r="A191" s="13"/>
      <c r="B191" s="244"/>
      <c r="C191" s="245"/>
      <c r="D191" s="246" t="s">
        <v>141</v>
      </c>
      <c r="E191" s="247" t="s">
        <v>1</v>
      </c>
      <c r="F191" s="248" t="s">
        <v>205</v>
      </c>
      <c r="G191" s="245"/>
      <c r="H191" s="247" t="s">
        <v>1</v>
      </c>
      <c r="I191" s="249"/>
      <c r="J191" s="245"/>
      <c r="K191" s="245"/>
      <c r="L191" s="250"/>
      <c r="M191" s="251"/>
      <c r="N191" s="252"/>
      <c r="O191" s="252"/>
      <c r="P191" s="252"/>
      <c r="Q191" s="252"/>
      <c r="R191" s="252"/>
      <c r="S191" s="252"/>
      <c r="T191" s="25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4" t="s">
        <v>141</v>
      </c>
      <c r="AU191" s="254" t="s">
        <v>88</v>
      </c>
      <c r="AV191" s="13" t="s">
        <v>86</v>
      </c>
      <c r="AW191" s="13" t="s">
        <v>33</v>
      </c>
      <c r="AX191" s="13" t="s">
        <v>78</v>
      </c>
      <c r="AY191" s="254" t="s">
        <v>126</v>
      </c>
    </row>
    <row r="192" s="13" customFormat="1">
      <c r="A192" s="13"/>
      <c r="B192" s="244"/>
      <c r="C192" s="245"/>
      <c r="D192" s="246" t="s">
        <v>141</v>
      </c>
      <c r="E192" s="247" t="s">
        <v>1</v>
      </c>
      <c r="F192" s="248" t="s">
        <v>206</v>
      </c>
      <c r="G192" s="245"/>
      <c r="H192" s="247" t="s">
        <v>1</v>
      </c>
      <c r="I192" s="249"/>
      <c r="J192" s="245"/>
      <c r="K192" s="245"/>
      <c r="L192" s="250"/>
      <c r="M192" s="251"/>
      <c r="N192" s="252"/>
      <c r="O192" s="252"/>
      <c r="P192" s="252"/>
      <c r="Q192" s="252"/>
      <c r="R192" s="252"/>
      <c r="S192" s="252"/>
      <c r="T192" s="25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4" t="s">
        <v>141</v>
      </c>
      <c r="AU192" s="254" t="s">
        <v>88</v>
      </c>
      <c r="AV192" s="13" t="s">
        <v>86</v>
      </c>
      <c r="AW192" s="13" t="s">
        <v>33</v>
      </c>
      <c r="AX192" s="13" t="s">
        <v>78</v>
      </c>
      <c r="AY192" s="254" t="s">
        <v>126</v>
      </c>
    </row>
    <row r="193" s="13" customFormat="1">
      <c r="A193" s="13"/>
      <c r="B193" s="244"/>
      <c r="C193" s="245"/>
      <c r="D193" s="246" t="s">
        <v>141</v>
      </c>
      <c r="E193" s="247" t="s">
        <v>1</v>
      </c>
      <c r="F193" s="248" t="s">
        <v>207</v>
      </c>
      <c r="G193" s="245"/>
      <c r="H193" s="247" t="s">
        <v>1</v>
      </c>
      <c r="I193" s="249"/>
      <c r="J193" s="245"/>
      <c r="K193" s="245"/>
      <c r="L193" s="250"/>
      <c r="M193" s="251"/>
      <c r="N193" s="252"/>
      <c r="O193" s="252"/>
      <c r="P193" s="252"/>
      <c r="Q193" s="252"/>
      <c r="R193" s="252"/>
      <c r="S193" s="252"/>
      <c r="T193" s="25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54" t="s">
        <v>141</v>
      </c>
      <c r="AU193" s="254" t="s">
        <v>88</v>
      </c>
      <c r="AV193" s="13" t="s">
        <v>86</v>
      </c>
      <c r="AW193" s="13" t="s">
        <v>33</v>
      </c>
      <c r="AX193" s="13" t="s">
        <v>78</v>
      </c>
      <c r="AY193" s="254" t="s">
        <v>126</v>
      </c>
    </row>
    <row r="194" s="13" customFormat="1">
      <c r="A194" s="13"/>
      <c r="B194" s="244"/>
      <c r="C194" s="245"/>
      <c r="D194" s="246" t="s">
        <v>141</v>
      </c>
      <c r="E194" s="247" t="s">
        <v>1</v>
      </c>
      <c r="F194" s="248" t="s">
        <v>208</v>
      </c>
      <c r="G194" s="245"/>
      <c r="H194" s="247" t="s">
        <v>1</v>
      </c>
      <c r="I194" s="249"/>
      <c r="J194" s="245"/>
      <c r="K194" s="245"/>
      <c r="L194" s="250"/>
      <c r="M194" s="251"/>
      <c r="N194" s="252"/>
      <c r="O194" s="252"/>
      <c r="P194" s="252"/>
      <c r="Q194" s="252"/>
      <c r="R194" s="252"/>
      <c r="S194" s="252"/>
      <c r="T194" s="25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4" t="s">
        <v>141</v>
      </c>
      <c r="AU194" s="254" t="s">
        <v>88</v>
      </c>
      <c r="AV194" s="13" t="s">
        <v>86</v>
      </c>
      <c r="AW194" s="13" t="s">
        <v>33</v>
      </c>
      <c r="AX194" s="13" t="s">
        <v>78</v>
      </c>
      <c r="AY194" s="254" t="s">
        <v>126</v>
      </c>
    </row>
    <row r="195" s="13" customFormat="1">
      <c r="A195" s="13"/>
      <c r="B195" s="244"/>
      <c r="C195" s="245"/>
      <c r="D195" s="246" t="s">
        <v>141</v>
      </c>
      <c r="E195" s="247" t="s">
        <v>1</v>
      </c>
      <c r="F195" s="248" t="s">
        <v>209</v>
      </c>
      <c r="G195" s="245"/>
      <c r="H195" s="247" t="s">
        <v>1</v>
      </c>
      <c r="I195" s="249"/>
      <c r="J195" s="245"/>
      <c r="K195" s="245"/>
      <c r="L195" s="250"/>
      <c r="M195" s="251"/>
      <c r="N195" s="252"/>
      <c r="O195" s="252"/>
      <c r="P195" s="252"/>
      <c r="Q195" s="252"/>
      <c r="R195" s="252"/>
      <c r="S195" s="252"/>
      <c r="T195" s="25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4" t="s">
        <v>141</v>
      </c>
      <c r="AU195" s="254" t="s">
        <v>88</v>
      </c>
      <c r="AV195" s="13" t="s">
        <v>86</v>
      </c>
      <c r="AW195" s="13" t="s">
        <v>33</v>
      </c>
      <c r="AX195" s="13" t="s">
        <v>78</v>
      </c>
      <c r="AY195" s="254" t="s">
        <v>126</v>
      </c>
    </row>
    <row r="196" s="13" customFormat="1">
      <c r="A196" s="13"/>
      <c r="B196" s="244"/>
      <c r="C196" s="245"/>
      <c r="D196" s="246" t="s">
        <v>141</v>
      </c>
      <c r="E196" s="247" t="s">
        <v>1</v>
      </c>
      <c r="F196" s="248" t="s">
        <v>210</v>
      </c>
      <c r="G196" s="245"/>
      <c r="H196" s="247" t="s">
        <v>1</v>
      </c>
      <c r="I196" s="249"/>
      <c r="J196" s="245"/>
      <c r="K196" s="245"/>
      <c r="L196" s="250"/>
      <c r="M196" s="251"/>
      <c r="N196" s="252"/>
      <c r="O196" s="252"/>
      <c r="P196" s="252"/>
      <c r="Q196" s="252"/>
      <c r="R196" s="252"/>
      <c r="S196" s="252"/>
      <c r="T196" s="25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4" t="s">
        <v>141</v>
      </c>
      <c r="AU196" s="254" t="s">
        <v>88</v>
      </c>
      <c r="AV196" s="13" t="s">
        <v>86</v>
      </c>
      <c r="AW196" s="13" t="s">
        <v>33</v>
      </c>
      <c r="AX196" s="13" t="s">
        <v>78</v>
      </c>
      <c r="AY196" s="254" t="s">
        <v>126</v>
      </c>
    </row>
    <row r="197" s="13" customFormat="1">
      <c r="A197" s="13"/>
      <c r="B197" s="244"/>
      <c r="C197" s="245"/>
      <c r="D197" s="246" t="s">
        <v>141</v>
      </c>
      <c r="E197" s="247" t="s">
        <v>1</v>
      </c>
      <c r="F197" s="248" t="s">
        <v>154</v>
      </c>
      <c r="G197" s="245"/>
      <c r="H197" s="247" t="s">
        <v>1</v>
      </c>
      <c r="I197" s="249"/>
      <c r="J197" s="245"/>
      <c r="K197" s="245"/>
      <c r="L197" s="250"/>
      <c r="M197" s="251"/>
      <c r="N197" s="252"/>
      <c r="O197" s="252"/>
      <c r="P197" s="252"/>
      <c r="Q197" s="252"/>
      <c r="R197" s="252"/>
      <c r="S197" s="252"/>
      <c r="T197" s="25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4" t="s">
        <v>141</v>
      </c>
      <c r="AU197" s="254" t="s">
        <v>88</v>
      </c>
      <c r="AV197" s="13" t="s">
        <v>86</v>
      </c>
      <c r="AW197" s="13" t="s">
        <v>33</v>
      </c>
      <c r="AX197" s="13" t="s">
        <v>78</v>
      </c>
      <c r="AY197" s="254" t="s">
        <v>126</v>
      </c>
    </row>
    <row r="198" s="14" customFormat="1">
      <c r="A198" s="14"/>
      <c r="B198" s="255"/>
      <c r="C198" s="256"/>
      <c r="D198" s="246" t="s">
        <v>141</v>
      </c>
      <c r="E198" s="257" t="s">
        <v>1</v>
      </c>
      <c r="F198" s="258" t="s">
        <v>86</v>
      </c>
      <c r="G198" s="256"/>
      <c r="H198" s="259">
        <v>1</v>
      </c>
      <c r="I198" s="260"/>
      <c r="J198" s="256"/>
      <c r="K198" s="256"/>
      <c r="L198" s="261"/>
      <c r="M198" s="262"/>
      <c r="N198" s="263"/>
      <c r="O198" s="263"/>
      <c r="P198" s="263"/>
      <c r="Q198" s="263"/>
      <c r="R198" s="263"/>
      <c r="S198" s="263"/>
      <c r="T198" s="26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65" t="s">
        <v>141</v>
      </c>
      <c r="AU198" s="265" t="s">
        <v>88</v>
      </c>
      <c r="AV198" s="14" t="s">
        <v>88</v>
      </c>
      <c r="AW198" s="14" t="s">
        <v>33</v>
      </c>
      <c r="AX198" s="14" t="s">
        <v>78</v>
      </c>
      <c r="AY198" s="265" t="s">
        <v>126</v>
      </c>
    </row>
    <row r="199" s="15" customFormat="1">
      <c r="A199" s="15"/>
      <c r="B199" s="266"/>
      <c r="C199" s="267"/>
      <c r="D199" s="246" t="s">
        <v>141</v>
      </c>
      <c r="E199" s="268" t="s">
        <v>1</v>
      </c>
      <c r="F199" s="269" t="s">
        <v>155</v>
      </c>
      <c r="G199" s="267"/>
      <c r="H199" s="270">
        <v>1</v>
      </c>
      <c r="I199" s="271"/>
      <c r="J199" s="267"/>
      <c r="K199" s="267"/>
      <c r="L199" s="272"/>
      <c r="M199" s="273"/>
      <c r="N199" s="274"/>
      <c r="O199" s="274"/>
      <c r="P199" s="274"/>
      <c r="Q199" s="274"/>
      <c r="R199" s="274"/>
      <c r="S199" s="274"/>
      <c r="T199" s="27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76" t="s">
        <v>141</v>
      </c>
      <c r="AU199" s="276" t="s">
        <v>88</v>
      </c>
      <c r="AV199" s="15" t="s">
        <v>156</v>
      </c>
      <c r="AW199" s="15" t="s">
        <v>33</v>
      </c>
      <c r="AX199" s="15" t="s">
        <v>86</v>
      </c>
      <c r="AY199" s="276" t="s">
        <v>126</v>
      </c>
    </row>
    <row r="200" s="2" customFormat="1" ht="16.5" customHeight="1">
      <c r="A200" s="38"/>
      <c r="B200" s="39"/>
      <c r="C200" s="233" t="s">
        <v>211</v>
      </c>
      <c r="D200" s="233" t="s">
        <v>135</v>
      </c>
      <c r="E200" s="234" t="s">
        <v>212</v>
      </c>
      <c r="F200" s="235" t="s">
        <v>213</v>
      </c>
      <c r="G200" s="236" t="s">
        <v>138</v>
      </c>
      <c r="H200" s="237">
        <v>1</v>
      </c>
      <c r="I200" s="238"/>
      <c r="J200" s="239">
        <f>ROUND(I200*H200,2)</f>
        <v>0</v>
      </c>
      <c r="K200" s="240"/>
      <c r="L200" s="241"/>
      <c r="M200" s="242" t="s">
        <v>1</v>
      </c>
      <c r="N200" s="243" t="s">
        <v>43</v>
      </c>
      <c r="O200" s="91"/>
      <c r="P200" s="229">
        <f>O200*H200</f>
        <v>0</v>
      </c>
      <c r="Q200" s="229">
        <v>0.0050000000000000001</v>
      </c>
      <c r="R200" s="229">
        <f>Q200*H200</f>
        <v>0.0050000000000000001</v>
      </c>
      <c r="S200" s="229">
        <v>0</v>
      </c>
      <c r="T200" s="230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1" t="s">
        <v>139</v>
      </c>
      <c r="AT200" s="231" t="s">
        <v>135</v>
      </c>
      <c r="AU200" s="231" t="s">
        <v>88</v>
      </c>
      <c r="AY200" s="17" t="s">
        <v>126</v>
      </c>
      <c r="BE200" s="232">
        <f>IF(N200="základní",J200,0)</f>
        <v>0</v>
      </c>
      <c r="BF200" s="232">
        <f>IF(N200="snížená",J200,0)</f>
        <v>0</v>
      </c>
      <c r="BG200" s="232">
        <f>IF(N200="zákl. přenesená",J200,0)</f>
        <v>0</v>
      </c>
      <c r="BH200" s="232">
        <f>IF(N200="sníž. přenesená",J200,0)</f>
        <v>0</v>
      </c>
      <c r="BI200" s="232">
        <f>IF(N200="nulová",J200,0)</f>
        <v>0</v>
      </c>
      <c r="BJ200" s="17" t="s">
        <v>86</v>
      </c>
      <c r="BK200" s="232">
        <f>ROUND(I200*H200,2)</f>
        <v>0</v>
      </c>
      <c r="BL200" s="17" t="s">
        <v>133</v>
      </c>
      <c r="BM200" s="231" t="s">
        <v>214</v>
      </c>
    </row>
    <row r="201" s="13" customFormat="1">
      <c r="A201" s="13"/>
      <c r="B201" s="244"/>
      <c r="C201" s="245"/>
      <c r="D201" s="246" t="s">
        <v>141</v>
      </c>
      <c r="E201" s="247" t="s">
        <v>1</v>
      </c>
      <c r="F201" s="248" t="s">
        <v>215</v>
      </c>
      <c r="G201" s="245"/>
      <c r="H201" s="247" t="s">
        <v>1</v>
      </c>
      <c r="I201" s="249"/>
      <c r="J201" s="245"/>
      <c r="K201" s="245"/>
      <c r="L201" s="250"/>
      <c r="M201" s="251"/>
      <c r="N201" s="252"/>
      <c r="O201" s="252"/>
      <c r="P201" s="252"/>
      <c r="Q201" s="252"/>
      <c r="R201" s="252"/>
      <c r="S201" s="252"/>
      <c r="T201" s="25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4" t="s">
        <v>141</v>
      </c>
      <c r="AU201" s="254" t="s">
        <v>88</v>
      </c>
      <c r="AV201" s="13" t="s">
        <v>86</v>
      </c>
      <c r="AW201" s="13" t="s">
        <v>33</v>
      </c>
      <c r="AX201" s="13" t="s">
        <v>78</v>
      </c>
      <c r="AY201" s="254" t="s">
        <v>126</v>
      </c>
    </row>
    <row r="202" s="13" customFormat="1">
      <c r="A202" s="13"/>
      <c r="B202" s="244"/>
      <c r="C202" s="245"/>
      <c r="D202" s="246" t="s">
        <v>141</v>
      </c>
      <c r="E202" s="247" t="s">
        <v>1</v>
      </c>
      <c r="F202" s="248" t="s">
        <v>216</v>
      </c>
      <c r="G202" s="245"/>
      <c r="H202" s="247" t="s">
        <v>1</v>
      </c>
      <c r="I202" s="249"/>
      <c r="J202" s="245"/>
      <c r="K202" s="245"/>
      <c r="L202" s="250"/>
      <c r="M202" s="251"/>
      <c r="N202" s="252"/>
      <c r="O202" s="252"/>
      <c r="P202" s="252"/>
      <c r="Q202" s="252"/>
      <c r="R202" s="252"/>
      <c r="S202" s="252"/>
      <c r="T202" s="25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4" t="s">
        <v>141</v>
      </c>
      <c r="AU202" s="254" t="s">
        <v>88</v>
      </c>
      <c r="AV202" s="13" t="s">
        <v>86</v>
      </c>
      <c r="AW202" s="13" t="s">
        <v>33</v>
      </c>
      <c r="AX202" s="13" t="s">
        <v>78</v>
      </c>
      <c r="AY202" s="254" t="s">
        <v>126</v>
      </c>
    </row>
    <row r="203" s="13" customFormat="1">
      <c r="A203" s="13"/>
      <c r="B203" s="244"/>
      <c r="C203" s="245"/>
      <c r="D203" s="246" t="s">
        <v>141</v>
      </c>
      <c r="E203" s="247" t="s">
        <v>1</v>
      </c>
      <c r="F203" s="248" t="s">
        <v>143</v>
      </c>
      <c r="G203" s="245"/>
      <c r="H203" s="247" t="s">
        <v>1</v>
      </c>
      <c r="I203" s="249"/>
      <c r="J203" s="245"/>
      <c r="K203" s="245"/>
      <c r="L203" s="250"/>
      <c r="M203" s="251"/>
      <c r="N203" s="252"/>
      <c r="O203" s="252"/>
      <c r="P203" s="252"/>
      <c r="Q203" s="252"/>
      <c r="R203" s="252"/>
      <c r="S203" s="252"/>
      <c r="T203" s="25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4" t="s">
        <v>141</v>
      </c>
      <c r="AU203" s="254" t="s">
        <v>88</v>
      </c>
      <c r="AV203" s="13" t="s">
        <v>86</v>
      </c>
      <c r="AW203" s="13" t="s">
        <v>33</v>
      </c>
      <c r="AX203" s="13" t="s">
        <v>78</v>
      </c>
      <c r="AY203" s="254" t="s">
        <v>126</v>
      </c>
    </row>
    <row r="204" s="13" customFormat="1">
      <c r="A204" s="13"/>
      <c r="B204" s="244"/>
      <c r="C204" s="245"/>
      <c r="D204" s="246" t="s">
        <v>141</v>
      </c>
      <c r="E204" s="247" t="s">
        <v>1</v>
      </c>
      <c r="F204" s="248" t="s">
        <v>163</v>
      </c>
      <c r="G204" s="245"/>
      <c r="H204" s="247" t="s">
        <v>1</v>
      </c>
      <c r="I204" s="249"/>
      <c r="J204" s="245"/>
      <c r="K204" s="245"/>
      <c r="L204" s="250"/>
      <c r="M204" s="251"/>
      <c r="N204" s="252"/>
      <c r="O204" s="252"/>
      <c r="P204" s="252"/>
      <c r="Q204" s="252"/>
      <c r="R204" s="252"/>
      <c r="S204" s="252"/>
      <c r="T204" s="25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4" t="s">
        <v>141</v>
      </c>
      <c r="AU204" s="254" t="s">
        <v>88</v>
      </c>
      <c r="AV204" s="13" t="s">
        <v>86</v>
      </c>
      <c r="AW204" s="13" t="s">
        <v>33</v>
      </c>
      <c r="AX204" s="13" t="s">
        <v>78</v>
      </c>
      <c r="AY204" s="254" t="s">
        <v>126</v>
      </c>
    </row>
    <row r="205" s="13" customFormat="1">
      <c r="A205" s="13"/>
      <c r="B205" s="244"/>
      <c r="C205" s="245"/>
      <c r="D205" s="246" t="s">
        <v>141</v>
      </c>
      <c r="E205" s="247" t="s">
        <v>1</v>
      </c>
      <c r="F205" s="248" t="s">
        <v>183</v>
      </c>
      <c r="G205" s="245"/>
      <c r="H205" s="247" t="s">
        <v>1</v>
      </c>
      <c r="I205" s="249"/>
      <c r="J205" s="245"/>
      <c r="K205" s="245"/>
      <c r="L205" s="250"/>
      <c r="M205" s="251"/>
      <c r="N205" s="252"/>
      <c r="O205" s="252"/>
      <c r="P205" s="252"/>
      <c r="Q205" s="252"/>
      <c r="R205" s="252"/>
      <c r="S205" s="252"/>
      <c r="T205" s="25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4" t="s">
        <v>141</v>
      </c>
      <c r="AU205" s="254" t="s">
        <v>88</v>
      </c>
      <c r="AV205" s="13" t="s">
        <v>86</v>
      </c>
      <c r="AW205" s="13" t="s">
        <v>33</v>
      </c>
      <c r="AX205" s="13" t="s">
        <v>78</v>
      </c>
      <c r="AY205" s="254" t="s">
        <v>126</v>
      </c>
    </row>
    <row r="206" s="13" customFormat="1">
      <c r="A206" s="13"/>
      <c r="B206" s="244"/>
      <c r="C206" s="245"/>
      <c r="D206" s="246" t="s">
        <v>141</v>
      </c>
      <c r="E206" s="247" t="s">
        <v>1</v>
      </c>
      <c r="F206" s="248" t="s">
        <v>217</v>
      </c>
      <c r="G206" s="245"/>
      <c r="H206" s="247" t="s">
        <v>1</v>
      </c>
      <c r="I206" s="249"/>
      <c r="J206" s="245"/>
      <c r="K206" s="245"/>
      <c r="L206" s="250"/>
      <c r="M206" s="251"/>
      <c r="N206" s="252"/>
      <c r="O206" s="252"/>
      <c r="P206" s="252"/>
      <c r="Q206" s="252"/>
      <c r="R206" s="252"/>
      <c r="S206" s="252"/>
      <c r="T206" s="25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4" t="s">
        <v>141</v>
      </c>
      <c r="AU206" s="254" t="s">
        <v>88</v>
      </c>
      <c r="AV206" s="13" t="s">
        <v>86</v>
      </c>
      <c r="AW206" s="13" t="s">
        <v>33</v>
      </c>
      <c r="AX206" s="13" t="s">
        <v>78</v>
      </c>
      <c r="AY206" s="254" t="s">
        <v>126</v>
      </c>
    </row>
    <row r="207" s="13" customFormat="1">
      <c r="A207" s="13"/>
      <c r="B207" s="244"/>
      <c r="C207" s="245"/>
      <c r="D207" s="246" t="s">
        <v>141</v>
      </c>
      <c r="E207" s="247" t="s">
        <v>1</v>
      </c>
      <c r="F207" s="248" t="s">
        <v>218</v>
      </c>
      <c r="G207" s="245"/>
      <c r="H207" s="247" t="s">
        <v>1</v>
      </c>
      <c r="I207" s="249"/>
      <c r="J207" s="245"/>
      <c r="K207" s="245"/>
      <c r="L207" s="250"/>
      <c r="M207" s="251"/>
      <c r="N207" s="252"/>
      <c r="O207" s="252"/>
      <c r="P207" s="252"/>
      <c r="Q207" s="252"/>
      <c r="R207" s="252"/>
      <c r="S207" s="252"/>
      <c r="T207" s="25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4" t="s">
        <v>141</v>
      </c>
      <c r="AU207" s="254" t="s">
        <v>88</v>
      </c>
      <c r="AV207" s="13" t="s">
        <v>86</v>
      </c>
      <c r="AW207" s="13" t="s">
        <v>33</v>
      </c>
      <c r="AX207" s="13" t="s">
        <v>78</v>
      </c>
      <c r="AY207" s="254" t="s">
        <v>126</v>
      </c>
    </row>
    <row r="208" s="13" customFormat="1">
      <c r="A208" s="13"/>
      <c r="B208" s="244"/>
      <c r="C208" s="245"/>
      <c r="D208" s="246" t="s">
        <v>141</v>
      </c>
      <c r="E208" s="247" t="s">
        <v>1</v>
      </c>
      <c r="F208" s="248" t="s">
        <v>219</v>
      </c>
      <c r="G208" s="245"/>
      <c r="H208" s="247" t="s">
        <v>1</v>
      </c>
      <c r="I208" s="249"/>
      <c r="J208" s="245"/>
      <c r="K208" s="245"/>
      <c r="L208" s="250"/>
      <c r="M208" s="251"/>
      <c r="N208" s="252"/>
      <c r="O208" s="252"/>
      <c r="P208" s="252"/>
      <c r="Q208" s="252"/>
      <c r="R208" s="252"/>
      <c r="S208" s="252"/>
      <c r="T208" s="25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4" t="s">
        <v>141</v>
      </c>
      <c r="AU208" s="254" t="s">
        <v>88</v>
      </c>
      <c r="AV208" s="13" t="s">
        <v>86</v>
      </c>
      <c r="AW208" s="13" t="s">
        <v>33</v>
      </c>
      <c r="AX208" s="13" t="s">
        <v>78</v>
      </c>
      <c r="AY208" s="254" t="s">
        <v>126</v>
      </c>
    </row>
    <row r="209" s="13" customFormat="1">
      <c r="A209" s="13"/>
      <c r="B209" s="244"/>
      <c r="C209" s="245"/>
      <c r="D209" s="246" t="s">
        <v>141</v>
      </c>
      <c r="E209" s="247" t="s">
        <v>1</v>
      </c>
      <c r="F209" s="248" t="s">
        <v>220</v>
      </c>
      <c r="G209" s="245"/>
      <c r="H209" s="247" t="s">
        <v>1</v>
      </c>
      <c r="I209" s="249"/>
      <c r="J209" s="245"/>
      <c r="K209" s="245"/>
      <c r="L209" s="250"/>
      <c r="M209" s="251"/>
      <c r="N209" s="252"/>
      <c r="O209" s="252"/>
      <c r="P209" s="252"/>
      <c r="Q209" s="252"/>
      <c r="R209" s="252"/>
      <c r="S209" s="252"/>
      <c r="T209" s="25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4" t="s">
        <v>141</v>
      </c>
      <c r="AU209" s="254" t="s">
        <v>88</v>
      </c>
      <c r="AV209" s="13" t="s">
        <v>86</v>
      </c>
      <c r="AW209" s="13" t="s">
        <v>33</v>
      </c>
      <c r="AX209" s="13" t="s">
        <v>78</v>
      </c>
      <c r="AY209" s="254" t="s">
        <v>126</v>
      </c>
    </row>
    <row r="210" s="13" customFormat="1">
      <c r="A210" s="13"/>
      <c r="B210" s="244"/>
      <c r="C210" s="245"/>
      <c r="D210" s="246" t="s">
        <v>141</v>
      </c>
      <c r="E210" s="247" t="s">
        <v>1</v>
      </c>
      <c r="F210" s="248" t="s">
        <v>154</v>
      </c>
      <c r="G210" s="245"/>
      <c r="H210" s="247" t="s">
        <v>1</v>
      </c>
      <c r="I210" s="249"/>
      <c r="J210" s="245"/>
      <c r="K210" s="245"/>
      <c r="L210" s="250"/>
      <c r="M210" s="251"/>
      <c r="N210" s="252"/>
      <c r="O210" s="252"/>
      <c r="P210" s="252"/>
      <c r="Q210" s="252"/>
      <c r="R210" s="252"/>
      <c r="S210" s="252"/>
      <c r="T210" s="25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54" t="s">
        <v>141</v>
      </c>
      <c r="AU210" s="254" t="s">
        <v>88</v>
      </c>
      <c r="AV210" s="13" t="s">
        <v>86</v>
      </c>
      <c r="AW210" s="13" t="s">
        <v>33</v>
      </c>
      <c r="AX210" s="13" t="s">
        <v>78</v>
      </c>
      <c r="AY210" s="254" t="s">
        <v>126</v>
      </c>
    </row>
    <row r="211" s="14" customFormat="1">
      <c r="A211" s="14"/>
      <c r="B211" s="255"/>
      <c r="C211" s="256"/>
      <c r="D211" s="246" t="s">
        <v>141</v>
      </c>
      <c r="E211" s="257" t="s">
        <v>1</v>
      </c>
      <c r="F211" s="258" t="s">
        <v>86</v>
      </c>
      <c r="G211" s="256"/>
      <c r="H211" s="259">
        <v>1</v>
      </c>
      <c r="I211" s="260"/>
      <c r="J211" s="256"/>
      <c r="K211" s="256"/>
      <c r="L211" s="261"/>
      <c r="M211" s="262"/>
      <c r="N211" s="263"/>
      <c r="O211" s="263"/>
      <c r="P211" s="263"/>
      <c r="Q211" s="263"/>
      <c r="R211" s="263"/>
      <c r="S211" s="263"/>
      <c r="T211" s="26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65" t="s">
        <v>141</v>
      </c>
      <c r="AU211" s="265" t="s">
        <v>88</v>
      </c>
      <c r="AV211" s="14" t="s">
        <v>88</v>
      </c>
      <c r="AW211" s="14" t="s">
        <v>33</v>
      </c>
      <c r="AX211" s="14" t="s">
        <v>78</v>
      </c>
      <c r="AY211" s="265" t="s">
        <v>126</v>
      </c>
    </row>
    <row r="212" s="15" customFormat="1">
      <c r="A212" s="15"/>
      <c r="B212" s="266"/>
      <c r="C212" s="267"/>
      <c r="D212" s="246" t="s">
        <v>141</v>
      </c>
      <c r="E212" s="268" t="s">
        <v>1</v>
      </c>
      <c r="F212" s="269" t="s">
        <v>155</v>
      </c>
      <c r="G212" s="267"/>
      <c r="H212" s="270">
        <v>1</v>
      </c>
      <c r="I212" s="271"/>
      <c r="J212" s="267"/>
      <c r="K212" s="267"/>
      <c r="L212" s="272"/>
      <c r="M212" s="273"/>
      <c r="N212" s="274"/>
      <c r="O212" s="274"/>
      <c r="P212" s="274"/>
      <c r="Q212" s="274"/>
      <c r="R212" s="274"/>
      <c r="S212" s="274"/>
      <c r="T212" s="27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76" t="s">
        <v>141</v>
      </c>
      <c r="AU212" s="276" t="s">
        <v>88</v>
      </c>
      <c r="AV212" s="15" t="s">
        <v>156</v>
      </c>
      <c r="AW212" s="15" t="s">
        <v>33</v>
      </c>
      <c r="AX212" s="15" t="s">
        <v>86</v>
      </c>
      <c r="AY212" s="276" t="s">
        <v>126</v>
      </c>
    </row>
    <row r="213" s="2" customFormat="1" ht="16.5" customHeight="1">
      <c r="A213" s="38"/>
      <c r="B213" s="39"/>
      <c r="C213" s="233" t="s">
        <v>221</v>
      </c>
      <c r="D213" s="233" t="s">
        <v>135</v>
      </c>
      <c r="E213" s="234" t="s">
        <v>222</v>
      </c>
      <c r="F213" s="235" t="s">
        <v>223</v>
      </c>
      <c r="G213" s="236" t="s">
        <v>138</v>
      </c>
      <c r="H213" s="237">
        <v>1</v>
      </c>
      <c r="I213" s="238"/>
      <c r="J213" s="239">
        <f>ROUND(I213*H213,2)</f>
        <v>0</v>
      </c>
      <c r="K213" s="240"/>
      <c r="L213" s="241"/>
      <c r="M213" s="242" t="s">
        <v>1</v>
      </c>
      <c r="N213" s="243" t="s">
        <v>43</v>
      </c>
      <c r="O213" s="91"/>
      <c r="P213" s="229">
        <f>O213*H213</f>
        <v>0</v>
      </c>
      <c r="Q213" s="229">
        <v>0.050000000000000003</v>
      </c>
      <c r="R213" s="229">
        <f>Q213*H213</f>
        <v>0.050000000000000003</v>
      </c>
      <c r="S213" s="229">
        <v>0</v>
      </c>
      <c r="T213" s="230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1" t="s">
        <v>139</v>
      </c>
      <c r="AT213" s="231" t="s">
        <v>135</v>
      </c>
      <c r="AU213" s="231" t="s">
        <v>88</v>
      </c>
      <c r="AY213" s="17" t="s">
        <v>126</v>
      </c>
      <c r="BE213" s="232">
        <f>IF(N213="základní",J213,0)</f>
        <v>0</v>
      </c>
      <c r="BF213" s="232">
        <f>IF(N213="snížená",J213,0)</f>
        <v>0</v>
      </c>
      <c r="BG213" s="232">
        <f>IF(N213="zákl. přenesená",J213,0)</f>
        <v>0</v>
      </c>
      <c r="BH213" s="232">
        <f>IF(N213="sníž. přenesená",J213,0)</f>
        <v>0</v>
      </c>
      <c r="BI213" s="232">
        <f>IF(N213="nulová",J213,0)</f>
        <v>0</v>
      </c>
      <c r="BJ213" s="17" t="s">
        <v>86</v>
      </c>
      <c r="BK213" s="232">
        <f>ROUND(I213*H213,2)</f>
        <v>0</v>
      </c>
      <c r="BL213" s="17" t="s">
        <v>133</v>
      </c>
      <c r="BM213" s="231" t="s">
        <v>224</v>
      </c>
    </row>
    <row r="214" s="13" customFormat="1">
      <c r="A214" s="13"/>
      <c r="B214" s="244"/>
      <c r="C214" s="245"/>
      <c r="D214" s="246" t="s">
        <v>141</v>
      </c>
      <c r="E214" s="247" t="s">
        <v>1</v>
      </c>
      <c r="F214" s="248" t="s">
        <v>225</v>
      </c>
      <c r="G214" s="245"/>
      <c r="H214" s="247" t="s">
        <v>1</v>
      </c>
      <c r="I214" s="249"/>
      <c r="J214" s="245"/>
      <c r="K214" s="245"/>
      <c r="L214" s="250"/>
      <c r="M214" s="251"/>
      <c r="N214" s="252"/>
      <c r="O214" s="252"/>
      <c r="P214" s="252"/>
      <c r="Q214" s="252"/>
      <c r="R214" s="252"/>
      <c r="S214" s="252"/>
      <c r="T214" s="25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4" t="s">
        <v>141</v>
      </c>
      <c r="AU214" s="254" t="s">
        <v>88</v>
      </c>
      <c r="AV214" s="13" t="s">
        <v>86</v>
      </c>
      <c r="AW214" s="13" t="s">
        <v>33</v>
      </c>
      <c r="AX214" s="13" t="s">
        <v>78</v>
      </c>
      <c r="AY214" s="254" t="s">
        <v>126</v>
      </c>
    </row>
    <row r="215" s="13" customFormat="1">
      <c r="A215" s="13"/>
      <c r="B215" s="244"/>
      <c r="C215" s="245"/>
      <c r="D215" s="246" t="s">
        <v>141</v>
      </c>
      <c r="E215" s="247" t="s">
        <v>1</v>
      </c>
      <c r="F215" s="248" t="s">
        <v>226</v>
      </c>
      <c r="G215" s="245"/>
      <c r="H215" s="247" t="s">
        <v>1</v>
      </c>
      <c r="I215" s="249"/>
      <c r="J215" s="245"/>
      <c r="K215" s="245"/>
      <c r="L215" s="250"/>
      <c r="M215" s="251"/>
      <c r="N215" s="252"/>
      <c r="O215" s="252"/>
      <c r="P215" s="252"/>
      <c r="Q215" s="252"/>
      <c r="R215" s="252"/>
      <c r="S215" s="252"/>
      <c r="T215" s="25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54" t="s">
        <v>141</v>
      </c>
      <c r="AU215" s="254" t="s">
        <v>88</v>
      </c>
      <c r="AV215" s="13" t="s">
        <v>86</v>
      </c>
      <c r="AW215" s="13" t="s">
        <v>33</v>
      </c>
      <c r="AX215" s="13" t="s">
        <v>78</v>
      </c>
      <c r="AY215" s="254" t="s">
        <v>126</v>
      </c>
    </row>
    <row r="216" s="13" customFormat="1">
      <c r="A216" s="13"/>
      <c r="B216" s="244"/>
      <c r="C216" s="245"/>
      <c r="D216" s="246" t="s">
        <v>141</v>
      </c>
      <c r="E216" s="247" t="s">
        <v>1</v>
      </c>
      <c r="F216" s="248" t="s">
        <v>227</v>
      </c>
      <c r="G216" s="245"/>
      <c r="H216" s="247" t="s">
        <v>1</v>
      </c>
      <c r="I216" s="249"/>
      <c r="J216" s="245"/>
      <c r="K216" s="245"/>
      <c r="L216" s="250"/>
      <c r="M216" s="251"/>
      <c r="N216" s="252"/>
      <c r="O216" s="252"/>
      <c r="P216" s="252"/>
      <c r="Q216" s="252"/>
      <c r="R216" s="252"/>
      <c r="S216" s="252"/>
      <c r="T216" s="25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4" t="s">
        <v>141</v>
      </c>
      <c r="AU216" s="254" t="s">
        <v>88</v>
      </c>
      <c r="AV216" s="13" t="s">
        <v>86</v>
      </c>
      <c r="AW216" s="13" t="s">
        <v>33</v>
      </c>
      <c r="AX216" s="13" t="s">
        <v>78</v>
      </c>
      <c r="AY216" s="254" t="s">
        <v>126</v>
      </c>
    </row>
    <row r="217" s="13" customFormat="1">
      <c r="A217" s="13"/>
      <c r="B217" s="244"/>
      <c r="C217" s="245"/>
      <c r="D217" s="246" t="s">
        <v>141</v>
      </c>
      <c r="E217" s="247" t="s">
        <v>1</v>
      </c>
      <c r="F217" s="248" t="s">
        <v>228</v>
      </c>
      <c r="G217" s="245"/>
      <c r="H217" s="247" t="s">
        <v>1</v>
      </c>
      <c r="I217" s="249"/>
      <c r="J217" s="245"/>
      <c r="K217" s="245"/>
      <c r="L217" s="250"/>
      <c r="M217" s="251"/>
      <c r="N217" s="252"/>
      <c r="O217" s="252"/>
      <c r="P217" s="252"/>
      <c r="Q217" s="252"/>
      <c r="R217" s="252"/>
      <c r="S217" s="252"/>
      <c r="T217" s="25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54" t="s">
        <v>141</v>
      </c>
      <c r="AU217" s="254" t="s">
        <v>88</v>
      </c>
      <c r="AV217" s="13" t="s">
        <v>86</v>
      </c>
      <c r="AW217" s="13" t="s">
        <v>33</v>
      </c>
      <c r="AX217" s="13" t="s">
        <v>78</v>
      </c>
      <c r="AY217" s="254" t="s">
        <v>126</v>
      </c>
    </row>
    <row r="218" s="13" customFormat="1">
      <c r="A218" s="13"/>
      <c r="B218" s="244"/>
      <c r="C218" s="245"/>
      <c r="D218" s="246" t="s">
        <v>141</v>
      </c>
      <c r="E218" s="247" t="s">
        <v>1</v>
      </c>
      <c r="F218" s="248" t="s">
        <v>229</v>
      </c>
      <c r="G218" s="245"/>
      <c r="H218" s="247" t="s">
        <v>1</v>
      </c>
      <c r="I218" s="249"/>
      <c r="J218" s="245"/>
      <c r="K218" s="245"/>
      <c r="L218" s="250"/>
      <c r="M218" s="251"/>
      <c r="N218" s="252"/>
      <c r="O218" s="252"/>
      <c r="P218" s="252"/>
      <c r="Q218" s="252"/>
      <c r="R218" s="252"/>
      <c r="S218" s="252"/>
      <c r="T218" s="25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54" t="s">
        <v>141</v>
      </c>
      <c r="AU218" s="254" t="s">
        <v>88</v>
      </c>
      <c r="AV218" s="13" t="s">
        <v>86</v>
      </c>
      <c r="AW218" s="13" t="s">
        <v>33</v>
      </c>
      <c r="AX218" s="13" t="s">
        <v>78</v>
      </c>
      <c r="AY218" s="254" t="s">
        <v>126</v>
      </c>
    </row>
    <row r="219" s="13" customFormat="1">
      <c r="A219" s="13"/>
      <c r="B219" s="244"/>
      <c r="C219" s="245"/>
      <c r="D219" s="246" t="s">
        <v>141</v>
      </c>
      <c r="E219" s="247" t="s">
        <v>1</v>
      </c>
      <c r="F219" s="248" t="s">
        <v>230</v>
      </c>
      <c r="G219" s="245"/>
      <c r="H219" s="247" t="s">
        <v>1</v>
      </c>
      <c r="I219" s="249"/>
      <c r="J219" s="245"/>
      <c r="K219" s="245"/>
      <c r="L219" s="250"/>
      <c r="M219" s="251"/>
      <c r="N219" s="252"/>
      <c r="O219" s="252"/>
      <c r="P219" s="252"/>
      <c r="Q219" s="252"/>
      <c r="R219" s="252"/>
      <c r="S219" s="252"/>
      <c r="T219" s="25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54" t="s">
        <v>141</v>
      </c>
      <c r="AU219" s="254" t="s">
        <v>88</v>
      </c>
      <c r="AV219" s="13" t="s">
        <v>86</v>
      </c>
      <c r="AW219" s="13" t="s">
        <v>33</v>
      </c>
      <c r="AX219" s="13" t="s">
        <v>78</v>
      </c>
      <c r="AY219" s="254" t="s">
        <v>126</v>
      </c>
    </row>
    <row r="220" s="13" customFormat="1">
      <c r="A220" s="13"/>
      <c r="B220" s="244"/>
      <c r="C220" s="245"/>
      <c r="D220" s="246" t="s">
        <v>141</v>
      </c>
      <c r="E220" s="247" t="s">
        <v>1</v>
      </c>
      <c r="F220" s="248" t="s">
        <v>231</v>
      </c>
      <c r="G220" s="245"/>
      <c r="H220" s="247" t="s">
        <v>1</v>
      </c>
      <c r="I220" s="249"/>
      <c r="J220" s="245"/>
      <c r="K220" s="245"/>
      <c r="L220" s="250"/>
      <c r="M220" s="251"/>
      <c r="N220" s="252"/>
      <c r="O220" s="252"/>
      <c r="P220" s="252"/>
      <c r="Q220" s="252"/>
      <c r="R220" s="252"/>
      <c r="S220" s="252"/>
      <c r="T220" s="25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4" t="s">
        <v>141</v>
      </c>
      <c r="AU220" s="254" t="s">
        <v>88</v>
      </c>
      <c r="AV220" s="13" t="s">
        <v>86</v>
      </c>
      <c r="AW220" s="13" t="s">
        <v>33</v>
      </c>
      <c r="AX220" s="13" t="s">
        <v>78</v>
      </c>
      <c r="AY220" s="254" t="s">
        <v>126</v>
      </c>
    </row>
    <row r="221" s="13" customFormat="1">
      <c r="A221" s="13"/>
      <c r="B221" s="244"/>
      <c r="C221" s="245"/>
      <c r="D221" s="246" t="s">
        <v>141</v>
      </c>
      <c r="E221" s="247" t="s">
        <v>1</v>
      </c>
      <c r="F221" s="248" t="s">
        <v>232</v>
      </c>
      <c r="G221" s="245"/>
      <c r="H221" s="247" t="s">
        <v>1</v>
      </c>
      <c r="I221" s="249"/>
      <c r="J221" s="245"/>
      <c r="K221" s="245"/>
      <c r="L221" s="250"/>
      <c r="M221" s="251"/>
      <c r="N221" s="252"/>
      <c r="O221" s="252"/>
      <c r="P221" s="252"/>
      <c r="Q221" s="252"/>
      <c r="R221" s="252"/>
      <c r="S221" s="252"/>
      <c r="T221" s="25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54" t="s">
        <v>141</v>
      </c>
      <c r="AU221" s="254" t="s">
        <v>88</v>
      </c>
      <c r="AV221" s="13" t="s">
        <v>86</v>
      </c>
      <c r="AW221" s="13" t="s">
        <v>33</v>
      </c>
      <c r="AX221" s="13" t="s">
        <v>78</v>
      </c>
      <c r="AY221" s="254" t="s">
        <v>126</v>
      </c>
    </row>
    <row r="222" s="13" customFormat="1">
      <c r="A222" s="13"/>
      <c r="B222" s="244"/>
      <c r="C222" s="245"/>
      <c r="D222" s="246" t="s">
        <v>141</v>
      </c>
      <c r="E222" s="247" t="s">
        <v>1</v>
      </c>
      <c r="F222" s="248" t="s">
        <v>233</v>
      </c>
      <c r="G222" s="245"/>
      <c r="H222" s="247" t="s">
        <v>1</v>
      </c>
      <c r="I222" s="249"/>
      <c r="J222" s="245"/>
      <c r="K222" s="245"/>
      <c r="L222" s="250"/>
      <c r="M222" s="251"/>
      <c r="N222" s="252"/>
      <c r="O222" s="252"/>
      <c r="P222" s="252"/>
      <c r="Q222" s="252"/>
      <c r="R222" s="252"/>
      <c r="S222" s="252"/>
      <c r="T222" s="25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54" t="s">
        <v>141</v>
      </c>
      <c r="AU222" s="254" t="s">
        <v>88</v>
      </c>
      <c r="AV222" s="13" t="s">
        <v>86</v>
      </c>
      <c r="AW222" s="13" t="s">
        <v>33</v>
      </c>
      <c r="AX222" s="13" t="s">
        <v>78</v>
      </c>
      <c r="AY222" s="254" t="s">
        <v>126</v>
      </c>
    </row>
    <row r="223" s="13" customFormat="1">
      <c r="A223" s="13"/>
      <c r="B223" s="244"/>
      <c r="C223" s="245"/>
      <c r="D223" s="246" t="s">
        <v>141</v>
      </c>
      <c r="E223" s="247" t="s">
        <v>1</v>
      </c>
      <c r="F223" s="248" t="s">
        <v>234</v>
      </c>
      <c r="G223" s="245"/>
      <c r="H223" s="247" t="s">
        <v>1</v>
      </c>
      <c r="I223" s="249"/>
      <c r="J223" s="245"/>
      <c r="K223" s="245"/>
      <c r="L223" s="250"/>
      <c r="M223" s="251"/>
      <c r="N223" s="252"/>
      <c r="O223" s="252"/>
      <c r="P223" s="252"/>
      <c r="Q223" s="252"/>
      <c r="R223" s="252"/>
      <c r="S223" s="252"/>
      <c r="T223" s="25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54" t="s">
        <v>141</v>
      </c>
      <c r="AU223" s="254" t="s">
        <v>88</v>
      </c>
      <c r="AV223" s="13" t="s">
        <v>86</v>
      </c>
      <c r="AW223" s="13" t="s">
        <v>33</v>
      </c>
      <c r="AX223" s="13" t="s">
        <v>78</v>
      </c>
      <c r="AY223" s="254" t="s">
        <v>126</v>
      </c>
    </row>
    <row r="224" s="13" customFormat="1">
      <c r="A224" s="13"/>
      <c r="B224" s="244"/>
      <c r="C224" s="245"/>
      <c r="D224" s="246" t="s">
        <v>141</v>
      </c>
      <c r="E224" s="247" t="s">
        <v>1</v>
      </c>
      <c r="F224" s="248" t="s">
        <v>235</v>
      </c>
      <c r="G224" s="245"/>
      <c r="H224" s="247" t="s">
        <v>1</v>
      </c>
      <c r="I224" s="249"/>
      <c r="J224" s="245"/>
      <c r="K224" s="245"/>
      <c r="L224" s="250"/>
      <c r="M224" s="251"/>
      <c r="N224" s="252"/>
      <c r="O224" s="252"/>
      <c r="P224" s="252"/>
      <c r="Q224" s="252"/>
      <c r="R224" s="252"/>
      <c r="S224" s="252"/>
      <c r="T224" s="25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4" t="s">
        <v>141</v>
      </c>
      <c r="AU224" s="254" t="s">
        <v>88</v>
      </c>
      <c r="AV224" s="13" t="s">
        <v>86</v>
      </c>
      <c r="AW224" s="13" t="s">
        <v>33</v>
      </c>
      <c r="AX224" s="13" t="s">
        <v>78</v>
      </c>
      <c r="AY224" s="254" t="s">
        <v>126</v>
      </c>
    </row>
    <row r="225" s="13" customFormat="1">
      <c r="A225" s="13"/>
      <c r="B225" s="244"/>
      <c r="C225" s="245"/>
      <c r="D225" s="246" t="s">
        <v>141</v>
      </c>
      <c r="E225" s="247" t="s">
        <v>1</v>
      </c>
      <c r="F225" s="248" t="s">
        <v>236</v>
      </c>
      <c r="G225" s="245"/>
      <c r="H225" s="247" t="s">
        <v>1</v>
      </c>
      <c r="I225" s="249"/>
      <c r="J225" s="245"/>
      <c r="K225" s="245"/>
      <c r="L225" s="250"/>
      <c r="M225" s="251"/>
      <c r="N225" s="252"/>
      <c r="O225" s="252"/>
      <c r="P225" s="252"/>
      <c r="Q225" s="252"/>
      <c r="R225" s="252"/>
      <c r="S225" s="252"/>
      <c r="T225" s="25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54" t="s">
        <v>141</v>
      </c>
      <c r="AU225" s="254" t="s">
        <v>88</v>
      </c>
      <c r="AV225" s="13" t="s">
        <v>86</v>
      </c>
      <c r="AW225" s="13" t="s">
        <v>33</v>
      </c>
      <c r="AX225" s="13" t="s">
        <v>78</v>
      </c>
      <c r="AY225" s="254" t="s">
        <v>126</v>
      </c>
    </row>
    <row r="226" s="13" customFormat="1">
      <c r="A226" s="13"/>
      <c r="B226" s="244"/>
      <c r="C226" s="245"/>
      <c r="D226" s="246" t="s">
        <v>141</v>
      </c>
      <c r="E226" s="247" t="s">
        <v>1</v>
      </c>
      <c r="F226" s="248" t="s">
        <v>237</v>
      </c>
      <c r="G226" s="245"/>
      <c r="H226" s="247" t="s">
        <v>1</v>
      </c>
      <c r="I226" s="249"/>
      <c r="J226" s="245"/>
      <c r="K226" s="245"/>
      <c r="L226" s="250"/>
      <c r="M226" s="251"/>
      <c r="N226" s="252"/>
      <c r="O226" s="252"/>
      <c r="P226" s="252"/>
      <c r="Q226" s="252"/>
      <c r="R226" s="252"/>
      <c r="S226" s="252"/>
      <c r="T226" s="25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54" t="s">
        <v>141</v>
      </c>
      <c r="AU226" s="254" t="s">
        <v>88</v>
      </c>
      <c r="AV226" s="13" t="s">
        <v>86</v>
      </c>
      <c r="AW226" s="13" t="s">
        <v>33</v>
      </c>
      <c r="AX226" s="13" t="s">
        <v>78</v>
      </c>
      <c r="AY226" s="254" t="s">
        <v>126</v>
      </c>
    </row>
    <row r="227" s="14" customFormat="1">
      <c r="A227" s="14"/>
      <c r="B227" s="255"/>
      <c r="C227" s="256"/>
      <c r="D227" s="246" t="s">
        <v>141</v>
      </c>
      <c r="E227" s="257" t="s">
        <v>1</v>
      </c>
      <c r="F227" s="258" t="s">
        <v>86</v>
      </c>
      <c r="G227" s="256"/>
      <c r="H227" s="259">
        <v>1</v>
      </c>
      <c r="I227" s="260"/>
      <c r="J227" s="256"/>
      <c r="K227" s="256"/>
      <c r="L227" s="261"/>
      <c r="M227" s="262"/>
      <c r="N227" s="263"/>
      <c r="O227" s="263"/>
      <c r="P227" s="263"/>
      <c r="Q227" s="263"/>
      <c r="R227" s="263"/>
      <c r="S227" s="263"/>
      <c r="T227" s="26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65" t="s">
        <v>141</v>
      </c>
      <c r="AU227" s="265" t="s">
        <v>88</v>
      </c>
      <c r="AV227" s="14" t="s">
        <v>88</v>
      </c>
      <c r="AW227" s="14" t="s">
        <v>33</v>
      </c>
      <c r="AX227" s="14" t="s">
        <v>78</v>
      </c>
      <c r="AY227" s="265" t="s">
        <v>126</v>
      </c>
    </row>
    <row r="228" s="15" customFormat="1">
      <c r="A228" s="15"/>
      <c r="B228" s="266"/>
      <c r="C228" s="267"/>
      <c r="D228" s="246" t="s">
        <v>141</v>
      </c>
      <c r="E228" s="268" t="s">
        <v>1</v>
      </c>
      <c r="F228" s="269" t="s">
        <v>155</v>
      </c>
      <c r="G228" s="267"/>
      <c r="H228" s="270">
        <v>1</v>
      </c>
      <c r="I228" s="271"/>
      <c r="J228" s="267"/>
      <c r="K228" s="267"/>
      <c r="L228" s="272"/>
      <c r="M228" s="273"/>
      <c r="N228" s="274"/>
      <c r="O228" s="274"/>
      <c r="P228" s="274"/>
      <c r="Q228" s="274"/>
      <c r="R228" s="274"/>
      <c r="S228" s="274"/>
      <c r="T228" s="27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76" t="s">
        <v>141</v>
      </c>
      <c r="AU228" s="276" t="s">
        <v>88</v>
      </c>
      <c r="AV228" s="15" t="s">
        <v>156</v>
      </c>
      <c r="AW228" s="15" t="s">
        <v>33</v>
      </c>
      <c r="AX228" s="15" t="s">
        <v>86</v>
      </c>
      <c r="AY228" s="276" t="s">
        <v>126</v>
      </c>
    </row>
    <row r="229" s="2" customFormat="1" ht="16.5" customHeight="1">
      <c r="A229" s="38"/>
      <c r="B229" s="39"/>
      <c r="C229" s="219" t="s">
        <v>238</v>
      </c>
      <c r="D229" s="219" t="s">
        <v>129</v>
      </c>
      <c r="E229" s="220" t="s">
        <v>239</v>
      </c>
      <c r="F229" s="221" t="s">
        <v>240</v>
      </c>
      <c r="G229" s="222" t="s">
        <v>132</v>
      </c>
      <c r="H229" s="223">
        <v>1</v>
      </c>
      <c r="I229" s="224"/>
      <c r="J229" s="225">
        <f>ROUND(I229*H229,2)</f>
        <v>0</v>
      </c>
      <c r="K229" s="226"/>
      <c r="L229" s="44"/>
      <c r="M229" s="227" t="s">
        <v>1</v>
      </c>
      <c r="N229" s="228" t="s">
        <v>43</v>
      </c>
      <c r="O229" s="91"/>
      <c r="P229" s="229">
        <f>O229*H229</f>
        <v>0</v>
      </c>
      <c r="Q229" s="229">
        <v>0</v>
      </c>
      <c r="R229" s="229">
        <f>Q229*H229</f>
        <v>0</v>
      </c>
      <c r="S229" s="229">
        <v>0</v>
      </c>
      <c r="T229" s="230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31" t="s">
        <v>133</v>
      </c>
      <c r="AT229" s="231" t="s">
        <v>129</v>
      </c>
      <c r="AU229" s="231" t="s">
        <v>88</v>
      </c>
      <c r="AY229" s="17" t="s">
        <v>126</v>
      </c>
      <c r="BE229" s="232">
        <f>IF(N229="základní",J229,0)</f>
        <v>0</v>
      </c>
      <c r="BF229" s="232">
        <f>IF(N229="snížená",J229,0)</f>
        <v>0</v>
      </c>
      <c r="BG229" s="232">
        <f>IF(N229="zákl. přenesená",J229,0)</f>
        <v>0</v>
      </c>
      <c r="BH229" s="232">
        <f>IF(N229="sníž. přenesená",J229,0)</f>
        <v>0</v>
      </c>
      <c r="BI229" s="232">
        <f>IF(N229="nulová",J229,0)</f>
        <v>0</v>
      </c>
      <c r="BJ229" s="17" t="s">
        <v>86</v>
      </c>
      <c r="BK229" s="232">
        <f>ROUND(I229*H229,2)</f>
        <v>0</v>
      </c>
      <c r="BL229" s="17" t="s">
        <v>133</v>
      </c>
      <c r="BM229" s="231" t="s">
        <v>241</v>
      </c>
    </row>
    <row r="230" s="2" customFormat="1" ht="16.5" customHeight="1">
      <c r="A230" s="38"/>
      <c r="B230" s="39"/>
      <c r="C230" s="233" t="s">
        <v>242</v>
      </c>
      <c r="D230" s="233" t="s">
        <v>135</v>
      </c>
      <c r="E230" s="234" t="s">
        <v>243</v>
      </c>
      <c r="F230" s="235" t="s">
        <v>244</v>
      </c>
      <c r="G230" s="236" t="s">
        <v>138</v>
      </c>
      <c r="H230" s="237">
        <v>1</v>
      </c>
      <c r="I230" s="238"/>
      <c r="J230" s="239">
        <f>ROUND(I230*H230,2)</f>
        <v>0</v>
      </c>
      <c r="K230" s="240"/>
      <c r="L230" s="241"/>
      <c r="M230" s="242" t="s">
        <v>1</v>
      </c>
      <c r="N230" s="243" t="s">
        <v>43</v>
      </c>
      <c r="O230" s="91"/>
      <c r="P230" s="229">
        <f>O230*H230</f>
        <v>0</v>
      </c>
      <c r="Q230" s="229">
        <v>0.0080000000000000002</v>
      </c>
      <c r="R230" s="229">
        <f>Q230*H230</f>
        <v>0.0080000000000000002</v>
      </c>
      <c r="S230" s="229">
        <v>0</v>
      </c>
      <c r="T230" s="230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1" t="s">
        <v>139</v>
      </c>
      <c r="AT230" s="231" t="s">
        <v>135</v>
      </c>
      <c r="AU230" s="231" t="s">
        <v>88</v>
      </c>
      <c r="AY230" s="17" t="s">
        <v>126</v>
      </c>
      <c r="BE230" s="232">
        <f>IF(N230="základní",J230,0)</f>
        <v>0</v>
      </c>
      <c r="BF230" s="232">
        <f>IF(N230="snížená",J230,0)</f>
        <v>0</v>
      </c>
      <c r="BG230" s="232">
        <f>IF(N230="zákl. přenesená",J230,0)</f>
        <v>0</v>
      </c>
      <c r="BH230" s="232">
        <f>IF(N230="sníž. přenesená",J230,0)</f>
        <v>0</v>
      </c>
      <c r="BI230" s="232">
        <f>IF(N230="nulová",J230,0)</f>
        <v>0</v>
      </c>
      <c r="BJ230" s="17" t="s">
        <v>86</v>
      </c>
      <c r="BK230" s="232">
        <f>ROUND(I230*H230,2)</f>
        <v>0</v>
      </c>
      <c r="BL230" s="17" t="s">
        <v>133</v>
      </c>
      <c r="BM230" s="231" t="s">
        <v>245</v>
      </c>
    </row>
    <row r="231" s="13" customFormat="1">
      <c r="A231" s="13"/>
      <c r="B231" s="244"/>
      <c r="C231" s="245"/>
      <c r="D231" s="246" t="s">
        <v>141</v>
      </c>
      <c r="E231" s="247" t="s">
        <v>1</v>
      </c>
      <c r="F231" s="248" t="s">
        <v>246</v>
      </c>
      <c r="G231" s="245"/>
      <c r="H231" s="247" t="s">
        <v>1</v>
      </c>
      <c r="I231" s="249"/>
      <c r="J231" s="245"/>
      <c r="K231" s="245"/>
      <c r="L231" s="250"/>
      <c r="M231" s="251"/>
      <c r="N231" s="252"/>
      <c r="O231" s="252"/>
      <c r="P231" s="252"/>
      <c r="Q231" s="252"/>
      <c r="R231" s="252"/>
      <c r="S231" s="252"/>
      <c r="T231" s="25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54" t="s">
        <v>141</v>
      </c>
      <c r="AU231" s="254" t="s">
        <v>88</v>
      </c>
      <c r="AV231" s="13" t="s">
        <v>86</v>
      </c>
      <c r="AW231" s="13" t="s">
        <v>33</v>
      </c>
      <c r="AX231" s="13" t="s">
        <v>78</v>
      </c>
      <c r="AY231" s="254" t="s">
        <v>126</v>
      </c>
    </row>
    <row r="232" s="13" customFormat="1">
      <c r="A232" s="13"/>
      <c r="B232" s="244"/>
      <c r="C232" s="245"/>
      <c r="D232" s="246" t="s">
        <v>141</v>
      </c>
      <c r="E232" s="247" t="s">
        <v>1</v>
      </c>
      <c r="F232" s="248" t="s">
        <v>143</v>
      </c>
      <c r="G232" s="245"/>
      <c r="H232" s="247" t="s">
        <v>1</v>
      </c>
      <c r="I232" s="249"/>
      <c r="J232" s="245"/>
      <c r="K232" s="245"/>
      <c r="L232" s="250"/>
      <c r="M232" s="251"/>
      <c r="N232" s="252"/>
      <c r="O232" s="252"/>
      <c r="P232" s="252"/>
      <c r="Q232" s="252"/>
      <c r="R232" s="252"/>
      <c r="S232" s="252"/>
      <c r="T232" s="25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4" t="s">
        <v>141</v>
      </c>
      <c r="AU232" s="254" t="s">
        <v>88</v>
      </c>
      <c r="AV232" s="13" t="s">
        <v>86</v>
      </c>
      <c r="AW232" s="13" t="s">
        <v>33</v>
      </c>
      <c r="AX232" s="13" t="s">
        <v>78</v>
      </c>
      <c r="AY232" s="254" t="s">
        <v>126</v>
      </c>
    </row>
    <row r="233" s="13" customFormat="1">
      <c r="A233" s="13"/>
      <c r="B233" s="244"/>
      <c r="C233" s="245"/>
      <c r="D233" s="246" t="s">
        <v>141</v>
      </c>
      <c r="E233" s="247" t="s">
        <v>1</v>
      </c>
      <c r="F233" s="248" t="s">
        <v>247</v>
      </c>
      <c r="G233" s="245"/>
      <c r="H233" s="247" t="s">
        <v>1</v>
      </c>
      <c r="I233" s="249"/>
      <c r="J233" s="245"/>
      <c r="K233" s="245"/>
      <c r="L233" s="250"/>
      <c r="M233" s="251"/>
      <c r="N233" s="252"/>
      <c r="O233" s="252"/>
      <c r="P233" s="252"/>
      <c r="Q233" s="252"/>
      <c r="R233" s="252"/>
      <c r="S233" s="252"/>
      <c r="T233" s="25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54" t="s">
        <v>141</v>
      </c>
      <c r="AU233" s="254" t="s">
        <v>88</v>
      </c>
      <c r="AV233" s="13" t="s">
        <v>86</v>
      </c>
      <c r="AW233" s="13" t="s">
        <v>33</v>
      </c>
      <c r="AX233" s="13" t="s">
        <v>78</v>
      </c>
      <c r="AY233" s="254" t="s">
        <v>126</v>
      </c>
    </row>
    <row r="234" s="13" customFormat="1">
      <c r="A234" s="13"/>
      <c r="B234" s="244"/>
      <c r="C234" s="245"/>
      <c r="D234" s="246" t="s">
        <v>141</v>
      </c>
      <c r="E234" s="247" t="s">
        <v>1</v>
      </c>
      <c r="F234" s="248" t="s">
        <v>248</v>
      </c>
      <c r="G234" s="245"/>
      <c r="H234" s="247" t="s">
        <v>1</v>
      </c>
      <c r="I234" s="249"/>
      <c r="J234" s="245"/>
      <c r="K234" s="245"/>
      <c r="L234" s="250"/>
      <c r="M234" s="251"/>
      <c r="N234" s="252"/>
      <c r="O234" s="252"/>
      <c r="P234" s="252"/>
      <c r="Q234" s="252"/>
      <c r="R234" s="252"/>
      <c r="S234" s="252"/>
      <c r="T234" s="25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4" t="s">
        <v>141</v>
      </c>
      <c r="AU234" s="254" t="s">
        <v>88</v>
      </c>
      <c r="AV234" s="13" t="s">
        <v>86</v>
      </c>
      <c r="AW234" s="13" t="s">
        <v>33</v>
      </c>
      <c r="AX234" s="13" t="s">
        <v>78</v>
      </c>
      <c r="AY234" s="254" t="s">
        <v>126</v>
      </c>
    </row>
    <row r="235" s="13" customFormat="1">
      <c r="A235" s="13"/>
      <c r="B235" s="244"/>
      <c r="C235" s="245"/>
      <c r="D235" s="246" t="s">
        <v>141</v>
      </c>
      <c r="E235" s="247" t="s">
        <v>1</v>
      </c>
      <c r="F235" s="248" t="s">
        <v>154</v>
      </c>
      <c r="G235" s="245"/>
      <c r="H235" s="247" t="s">
        <v>1</v>
      </c>
      <c r="I235" s="249"/>
      <c r="J235" s="245"/>
      <c r="K235" s="245"/>
      <c r="L235" s="250"/>
      <c r="M235" s="251"/>
      <c r="N235" s="252"/>
      <c r="O235" s="252"/>
      <c r="P235" s="252"/>
      <c r="Q235" s="252"/>
      <c r="R235" s="252"/>
      <c r="S235" s="252"/>
      <c r="T235" s="25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54" t="s">
        <v>141</v>
      </c>
      <c r="AU235" s="254" t="s">
        <v>88</v>
      </c>
      <c r="AV235" s="13" t="s">
        <v>86</v>
      </c>
      <c r="AW235" s="13" t="s">
        <v>33</v>
      </c>
      <c r="AX235" s="13" t="s">
        <v>78</v>
      </c>
      <c r="AY235" s="254" t="s">
        <v>126</v>
      </c>
    </row>
    <row r="236" s="13" customFormat="1">
      <c r="A236" s="13"/>
      <c r="B236" s="244"/>
      <c r="C236" s="245"/>
      <c r="D236" s="246" t="s">
        <v>141</v>
      </c>
      <c r="E236" s="247" t="s">
        <v>1</v>
      </c>
      <c r="F236" s="248" t="s">
        <v>249</v>
      </c>
      <c r="G236" s="245"/>
      <c r="H236" s="247" t="s">
        <v>1</v>
      </c>
      <c r="I236" s="249"/>
      <c r="J236" s="245"/>
      <c r="K236" s="245"/>
      <c r="L236" s="250"/>
      <c r="M236" s="251"/>
      <c r="N236" s="252"/>
      <c r="O236" s="252"/>
      <c r="P236" s="252"/>
      <c r="Q236" s="252"/>
      <c r="R236" s="252"/>
      <c r="S236" s="252"/>
      <c r="T236" s="25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54" t="s">
        <v>141</v>
      </c>
      <c r="AU236" s="254" t="s">
        <v>88</v>
      </c>
      <c r="AV236" s="13" t="s">
        <v>86</v>
      </c>
      <c r="AW236" s="13" t="s">
        <v>33</v>
      </c>
      <c r="AX236" s="13" t="s">
        <v>78</v>
      </c>
      <c r="AY236" s="254" t="s">
        <v>126</v>
      </c>
    </row>
    <row r="237" s="13" customFormat="1">
      <c r="A237" s="13"/>
      <c r="B237" s="244"/>
      <c r="C237" s="245"/>
      <c r="D237" s="246" t="s">
        <v>141</v>
      </c>
      <c r="E237" s="247" t="s">
        <v>1</v>
      </c>
      <c r="F237" s="248" t="s">
        <v>250</v>
      </c>
      <c r="G237" s="245"/>
      <c r="H237" s="247" t="s">
        <v>1</v>
      </c>
      <c r="I237" s="249"/>
      <c r="J237" s="245"/>
      <c r="K237" s="245"/>
      <c r="L237" s="250"/>
      <c r="M237" s="251"/>
      <c r="N237" s="252"/>
      <c r="O237" s="252"/>
      <c r="P237" s="252"/>
      <c r="Q237" s="252"/>
      <c r="R237" s="252"/>
      <c r="S237" s="252"/>
      <c r="T237" s="25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54" t="s">
        <v>141</v>
      </c>
      <c r="AU237" s="254" t="s">
        <v>88</v>
      </c>
      <c r="AV237" s="13" t="s">
        <v>86</v>
      </c>
      <c r="AW237" s="13" t="s">
        <v>33</v>
      </c>
      <c r="AX237" s="13" t="s">
        <v>78</v>
      </c>
      <c r="AY237" s="254" t="s">
        <v>126</v>
      </c>
    </row>
    <row r="238" s="13" customFormat="1">
      <c r="A238" s="13"/>
      <c r="B238" s="244"/>
      <c r="C238" s="245"/>
      <c r="D238" s="246" t="s">
        <v>141</v>
      </c>
      <c r="E238" s="247" t="s">
        <v>1</v>
      </c>
      <c r="F238" s="248" t="s">
        <v>251</v>
      </c>
      <c r="G238" s="245"/>
      <c r="H238" s="247" t="s">
        <v>1</v>
      </c>
      <c r="I238" s="249"/>
      <c r="J238" s="245"/>
      <c r="K238" s="245"/>
      <c r="L238" s="250"/>
      <c r="M238" s="251"/>
      <c r="N238" s="252"/>
      <c r="O238" s="252"/>
      <c r="P238" s="252"/>
      <c r="Q238" s="252"/>
      <c r="R238" s="252"/>
      <c r="S238" s="252"/>
      <c r="T238" s="25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54" t="s">
        <v>141</v>
      </c>
      <c r="AU238" s="254" t="s">
        <v>88</v>
      </c>
      <c r="AV238" s="13" t="s">
        <v>86</v>
      </c>
      <c r="AW238" s="13" t="s">
        <v>33</v>
      </c>
      <c r="AX238" s="13" t="s">
        <v>78</v>
      </c>
      <c r="AY238" s="254" t="s">
        <v>126</v>
      </c>
    </row>
    <row r="239" s="13" customFormat="1">
      <c r="A239" s="13"/>
      <c r="B239" s="244"/>
      <c r="C239" s="245"/>
      <c r="D239" s="246" t="s">
        <v>141</v>
      </c>
      <c r="E239" s="247" t="s">
        <v>1</v>
      </c>
      <c r="F239" s="248" t="s">
        <v>252</v>
      </c>
      <c r="G239" s="245"/>
      <c r="H239" s="247" t="s">
        <v>1</v>
      </c>
      <c r="I239" s="249"/>
      <c r="J239" s="245"/>
      <c r="K239" s="245"/>
      <c r="L239" s="250"/>
      <c r="M239" s="251"/>
      <c r="N239" s="252"/>
      <c r="O239" s="252"/>
      <c r="P239" s="252"/>
      <c r="Q239" s="252"/>
      <c r="R239" s="252"/>
      <c r="S239" s="252"/>
      <c r="T239" s="25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54" t="s">
        <v>141</v>
      </c>
      <c r="AU239" s="254" t="s">
        <v>88</v>
      </c>
      <c r="AV239" s="13" t="s">
        <v>86</v>
      </c>
      <c r="AW239" s="13" t="s">
        <v>33</v>
      </c>
      <c r="AX239" s="13" t="s">
        <v>78</v>
      </c>
      <c r="AY239" s="254" t="s">
        <v>126</v>
      </c>
    </row>
    <row r="240" s="14" customFormat="1">
      <c r="A240" s="14"/>
      <c r="B240" s="255"/>
      <c r="C240" s="256"/>
      <c r="D240" s="246" t="s">
        <v>141</v>
      </c>
      <c r="E240" s="257" t="s">
        <v>1</v>
      </c>
      <c r="F240" s="258" t="s">
        <v>86</v>
      </c>
      <c r="G240" s="256"/>
      <c r="H240" s="259">
        <v>1</v>
      </c>
      <c r="I240" s="260"/>
      <c r="J240" s="256"/>
      <c r="K240" s="256"/>
      <c r="L240" s="261"/>
      <c r="M240" s="262"/>
      <c r="N240" s="263"/>
      <c r="O240" s="263"/>
      <c r="P240" s="263"/>
      <c r="Q240" s="263"/>
      <c r="R240" s="263"/>
      <c r="S240" s="263"/>
      <c r="T240" s="26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65" t="s">
        <v>141</v>
      </c>
      <c r="AU240" s="265" t="s">
        <v>88</v>
      </c>
      <c r="AV240" s="14" t="s">
        <v>88</v>
      </c>
      <c r="AW240" s="14" t="s">
        <v>33</v>
      </c>
      <c r="AX240" s="14" t="s">
        <v>78</v>
      </c>
      <c r="AY240" s="265" t="s">
        <v>126</v>
      </c>
    </row>
    <row r="241" s="15" customFormat="1">
      <c r="A241" s="15"/>
      <c r="B241" s="266"/>
      <c r="C241" s="267"/>
      <c r="D241" s="246" t="s">
        <v>141</v>
      </c>
      <c r="E241" s="268" t="s">
        <v>1</v>
      </c>
      <c r="F241" s="269" t="s">
        <v>155</v>
      </c>
      <c r="G241" s="267"/>
      <c r="H241" s="270">
        <v>1</v>
      </c>
      <c r="I241" s="271"/>
      <c r="J241" s="267"/>
      <c r="K241" s="267"/>
      <c r="L241" s="272"/>
      <c r="M241" s="273"/>
      <c r="N241" s="274"/>
      <c r="O241" s="274"/>
      <c r="P241" s="274"/>
      <c r="Q241" s="274"/>
      <c r="R241" s="274"/>
      <c r="S241" s="274"/>
      <c r="T241" s="27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76" t="s">
        <v>141</v>
      </c>
      <c r="AU241" s="276" t="s">
        <v>88</v>
      </c>
      <c r="AV241" s="15" t="s">
        <v>156</v>
      </c>
      <c r="AW241" s="15" t="s">
        <v>33</v>
      </c>
      <c r="AX241" s="15" t="s">
        <v>86</v>
      </c>
      <c r="AY241" s="276" t="s">
        <v>126</v>
      </c>
    </row>
    <row r="242" s="2" customFormat="1" ht="16.5" customHeight="1">
      <c r="A242" s="38"/>
      <c r="B242" s="39"/>
      <c r="C242" s="233" t="s">
        <v>8</v>
      </c>
      <c r="D242" s="233" t="s">
        <v>135</v>
      </c>
      <c r="E242" s="234" t="s">
        <v>253</v>
      </c>
      <c r="F242" s="235" t="s">
        <v>254</v>
      </c>
      <c r="G242" s="236" t="s">
        <v>138</v>
      </c>
      <c r="H242" s="237">
        <v>1</v>
      </c>
      <c r="I242" s="238"/>
      <c r="J242" s="239">
        <f>ROUND(I242*H242,2)</f>
        <v>0</v>
      </c>
      <c r="K242" s="240"/>
      <c r="L242" s="241"/>
      <c r="M242" s="242" t="s">
        <v>1</v>
      </c>
      <c r="N242" s="243" t="s">
        <v>43</v>
      </c>
      <c r="O242" s="91"/>
      <c r="P242" s="229">
        <f>O242*H242</f>
        <v>0</v>
      </c>
      <c r="Q242" s="229">
        <v>0.001</v>
      </c>
      <c r="R242" s="229">
        <f>Q242*H242</f>
        <v>0.001</v>
      </c>
      <c r="S242" s="229">
        <v>0</v>
      </c>
      <c r="T242" s="230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31" t="s">
        <v>139</v>
      </c>
      <c r="AT242" s="231" t="s">
        <v>135</v>
      </c>
      <c r="AU242" s="231" t="s">
        <v>88</v>
      </c>
      <c r="AY242" s="17" t="s">
        <v>126</v>
      </c>
      <c r="BE242" s="232">
        <f>IF(N242="základní",J242,0)</f>
        <v>0</v>
      </c>
      <c r="BF242" s="232">
        <f>IF(N242="snížená",J242,0)</f>
        <v>0</v>
      </c>
      <c r="BG242" s="232">
        <f>IF(N242="zákl. přenesená",J242,0)</f>
        <v>0</v>
      </c>
      <c r="BH242" s="232">
        <f>IF(N242="sníž. přenesená",J242,0)</f>
        <v>0</v>
      </c>
      <c r="BI242" s="232">
        <f>IF(N242="nulová",J242,0)</f>
        <v>0</v>
      </c>
      <c r="BJ242" s="17" t="s">
        <v>86</v>
      </c>
      <c r="BK242" s="232">
        <f>ROUND(I242*H242,2)</f>
        <v>0</v>
      </c>
      <c r="BL242" s="17" t="s">
        <v>133</v>
      </c>
      <c r="BM242" s="231" t="s">
        <v>255</v>
      </c>
    </row>
    <row r="243" s="13" customFormat="1">
      <c r="A243" s="13"/>
      <c r="B243" s="244"/>
      <c r="C243" s="245"/>
      <c r="D243" s="246" t="s">
        <v>141</v>
      </c>
      <c r="E243" s="247" t="s">
        <v>1</v>
      </c>
      <c r="F243" s="248" t="s">
        <v>256</v>
      </c>
      <c r="G243" s="245"/>
      <c r="H243" s="247" t="s">
        <v>1</v>
      </c>
      <c r="I243" s="249"/>
      <c r="J243" s="245"/>
      <c r="K243" s="245"/>
      <c r="L243" s="250"/>
      <c r="M243" s="251"/>
      <c r="N243" s="252"/>
      <c r="O243" s="252"/>
      <c r="P243" s="252"/>
      <c r="Q243" s="252"/>
      <c r="R243" s="252"/>
      <c r="S243" s="252"/>
      <c r="T243" s="25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54" t="s">
        <v>141</v>
      </c>
      <c r="AU243" s="254" t="s">
        <v>88</v>
      </c>
      <c r="AV243" s="13" t="s">
        <v>86</v>
      </c>
      <c r="AW243" s="13" t="s">
        <v>33</v>
      </c>
      <c r="AX243" s="13" t="s">
        <v>78</v>
      </c>
      <c r="AY243" s="254" t="s">
        <v>126</v>
      </c>
    </row>
    <row r="244" s="13" customFormat="1">
      <c r="A244" s="13"/>
      <c r="B244" s="244"/>
      <c r="C244" s="245"/>
      <c r="D244" s="246" t="s">
        <v>141</v>
      </c>
      <c r="E244" s="247" t="s">
        <v>1</v>
      </c>
      <c r="F244" s="248" t="s">
        <v>257</v>
      </c>
      <c r="G244" s="245"/>
      <c r="H244" s="247" t="s">
        <v>1</v>
      </c>
      <c r="I244" s="249"/>
      <c r="J244" s="245"/>
      <c r="K244" s="245"/>
      <c r="L244" s="250"/>
      <c r="M244" s="251"/>
      <c r="N244" s="252"/>
      <c r="O244" s="252"/>
      <c r="P244" s="252"/>
      <c r="Q244" s="252"/>
      <c r="R244" s="252"/>
      <c r="S244" s="252"/>
      <c r="T244" s="25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4" t="s">
        <v>141</v>
      </c>
      <c r="AU244" s="254" t="s">
        <v>88</v>
      </c>
      <c r="AV244" s="13" t="s">
        <v>86</v>
      </c>
      <c r="AW244" s="13" t="s">
        <v>33</v>
      </c>
      <c r="AX244" s="13" t="s">
        <v>78</v>
      </c>
      <c r="AY244" s="254" t="s">
        <v>126</v>
      </c>
    </row>
    <row r="245" s="13" customFormat="1">
      <c r="A245" s="13"/>
      <c r="B245" s="244"/>
      <c r="C245" s="245"/>
      <c r="D245" s="246" t="s">
        <v>141</v>
      </c>
      <c r="E245" s="247" t="s">
        <v>1</v>
      </c>
      <c r="F245" s="248" t="s">
        <v>227</v>
      </c>
      <c r="G245" s="245"/>
      <c r="H245" s="247" t="s">
        <v>1</v>
      </c>
      <c r="I245" s="249"/>
      <c r="J245" s="245"/>
      <c r="K245" s="245"/>
      <c r="L245" s="250"/>
      <c r="M245" s="251"/>
      <c r="N245" s="252"/>
      <c r="O245" s="252"/>
      <c r="P245" s="252"/>
      <c r="Q245" s="252"/>
      <c r="R245" s="252"/>
      <c r="S245" s="252"/>
      <c r="T245" s="25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54" t="s">
        <v>141</v>
      </c>
      <c r="AU245" s="254" t="s">
        <v>88</v>
      </c>
      <c r="AV245" s="13" t="s">
        <v>86</v>
      </c>
      <c r="AW245" s="13" t="s">
        <v>33</v>
      </c>
      <c r="AX245" s="13" t="s">
        <v>78</v>
      </c>
      <c r="AY245" s="254" t="s">
        <v>126</v>
      </c>
    </row>
    <row r="246" s="13" customFormat="1">
      <c r="A246" s="13"/>
      <c r="B246" s="244"/>
      <c r="C246" s="245"/>
      <c r="D246" s="246" t="s">
        <v>141</v>
      </c>
      <c r="E246" s="247" t="s">
        <v>1</v>
      </c>
      <c r="F246" s="248" t="s">
        <v>258</v>
      </c>
      <c r="G246" s="245"/>
      <c r="H246" s="247" t="s">
        <v>1</v>
      </c>
      <c r="I246" s="249"/>
      <c r="J246" s="245"/>
      <c r="K246" s="245"/>
      <c r="L246" s="250"/>
      <c r="M246" s="251"/>
      <c r="N246" s="252"/>
      <c r="O246" s="252"/>
      <c r="P246" s="252"/>
      <c r="Q246" s="252"/>
      <c r="R246" s="252"/>
      <c r="S246" s="252"/>
      <c r="T246" s="25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54" t="s">
        <v>141</v>
      </c>
      <c r="AU246" s="254" t="s">
        <v>88</v>
      </c>
      <c r="AV246" s="13" t="s">
        <v>86</v>
      </c>
      <c r="AW246" s="13" t="s">
        <v>33</v>
      </c>
      <c r="AX246" s="13" t="s">
        <v>78</v>
      </c>
      <c r="AY246" s="254" t="s">
        <v>126</v>
      </c>
    </row>
    <row r="247" s="13" customFormat="1">
      <c r="A247" s="13"/>
      <c r="B247" s="244"/>
      <c r="C247" s="245"/>
      <c r="D247" s="246" t="s">
        <v>141</v>
      </c>
      <c r="E247" s="247" t="s">
        <v>1</v>
      </c>
      <c r="F247" s="248" t="s">
        <v>259</v>
      </c>
      <c r="G247" s="245"/>
      <c r="H247" s="247" t="s">
        <v>1</v>
      </c>
      <c r="I247" s="249"/>
      <c r="J247" s="245"/>
      <c r="K247" s="245"/>
      <c r="L247" s="250"/>
      <c r="M247" s="251"/>
      <c r="N247" s="252"/>
      <c r="O247" s="252"/>
      <c r="P247" s="252"/>
      <c r="Q247" s="252"/>
      <c r="R247" s="252"/>
      <c r="S247" s="252"/>
      <c r="T247" s="25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4" t="s">
        <v>141</v>
      </c>
      <c r="AU247" s="254" t="s">
        <v>88</v>
      </c>
      <c r="AV247" s="13" t="s">
        <v>86</v>
      </c>
      <c r="AW247" s="13" t="s">
        <v>33</v>
      </c>
      <c r="AX247" s="13" t="s">
        <v>78</v>
      </c>
      <c r="AY247" s="254" t="s">
        <v>126</v>
      </c>
    </row>
    <row r="248" s="13" customFormat="1">
      <c r="A248" s="13"/>
      <c r="B248" s="244"/>
      <c r="C248" s="245"/>
      <c r="D248" s="246" t="s">
        <v>141</v>
      </c>
      <c r="E248" s="247" t="s">
        <v>1</v>
      </c>
      <c r="F248" s="248" t="s">
        <v>260</v>
      </c>
      <c r="G248" s="245"/>
      <c r="H248" s="247" t="s">
        <v>1</v>
      </c>
      <c r="I248" s="249"/>
      <c r="J248" s="245"/>
      <c r="K248" s="245"/>
      <c r="L248" s="250"/>
      <c r="M248" s="251"/>
      <c r="N248" s="252"/>
      <c r="O248" s="252"/>
      <c r="P248" s="252"/>
      <c r="Q248" s="252"/>
      <c r="R248" s="252"/>
      <c r="S248" s="252"/>
      <c r="T248" s="25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54" t="s">
        <v>141</v>
      </c>
      <c r="AU248" s="254" t="s">
        <v>88</v>
      </c>
      <c r="AV248" s="13" t="s">
        <v>86</v>
      </c>
      <c r="AW248" s="13" t="s">
        <v>33</v>
      </c>
      <c r="AX248" s="13" t="s">
        <v>78</v>
      </c>
      <c r="AY248" s="254" t="s">
        <v>126</v>
      </c>
    </row>
    <row r="249" s="13" customFormat="1">
      <c r="A249" s="13"/>
      <c r="B249" s="244"/>
      <c r="C249" s="245"/>
      <c r="D249" s="246" t="s">
        <v>141</v>
      </c>
      <c r="E249" s="247" t="s">
        <v>1</v>
      </c>
      <c r="F249" s="248" t="s">
        <v>261</v>
      </c>
      <c r="G249" s="245"/>
      <c r="H249" s="247" t="s">
        <v>1</v>
      </c>
      <c r="I249" s="249"/>
      <c r="J249" s="245"/>
      <c r="K249" s="245"/>
      <c r="L249" s="250"/>
      <c r="M249" s="251"/>
      <c r="N249" s="252"/>
      <c r="O249" s="252"/>
      <c r="P249" s="252"/>
      <c r="Q249" s="252"/>
      <c r="R249" s="252"/>
      <c r="S249" s="252"/>
      <c r="T249" s="25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54" t="s">
        <v>141</v>
      </c>
      <c r="AU249" s="254" t="s">
        <v>88</v>
      </c>
      <c r="AV249" s="13" t="s">
        <v>86</v>
      </c>
      <c r="AW249" s="13" t="s">
        <v>33</v>
      </c>
      <c r="AX249" s="13" t="s">
        <v>78</v>
      </c>
      <c r="AY249" s="254" t="s">
        <v>126</v>
      </c>
    </row>
    <row r="250" s="13" customFormat="1">
      <c r="A250" s="13"/>
      <c r="B250" s="244"/>
      <c r="C250" s="245"/>
      <c r="D250" s="246" t="s">
        <v>141</v>
      </c>
      <c r="E250" s="247" t="s">
        <v>1</v>
      </c>
      <c r="F250" s="248" t="s">
        <v>262</v>
      </c>
      <c r="G250" s="245"/>
      <c r="H250" s="247" t="s">
        <v>1</v>
      </c>
      <c r="I250" s="249"/>
      <c r="J250" s="245"/>
      <c r="K250" s="245"/>
      <c r="L250" s="250"/>
      <c r="M250" s="251"/>
      <c r="N250" s="252"/>
      <c r="O250" s="252"/>
      <c r="P250" s="252"/>
      <c r="Q250" s="252"/>
      <c r="R250" s="252"/>
      <c r="S250" s="252"/>
      <c r="T250" s="25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4" t="s">
        <v>141</v>
      </c>
      <c r="AU250" s="254" t="s">
        <v>88</v>
      </c>
      <c r="AV250" s="13" t="s">
        <v>86</v>
      </c>
      <c r="AW250" s="13" t="s">
        <v>33</v>
      </c>
      <c r="AX250" s="13" t="s">
        <v>78</v>
      </c>
      <c r="AY250" s="254" t="s">
        <v>126</v>
      </c>
    </row>
    <row r="251" s="13" customFormat="1">
      <c r="A251" s="13"/>
      <c r="B251" s="244"/>
      <c r="C251" s="245"/>
      <c r="D251" s="246" t="s">
        <v>141</v>
      </c>
      <c r="E251" s="247" t="s">
        <v>1</v>
      </c>
      <c r="F251" s="248" t="s">
        <v>263</v>
      </c>
      <c r="G251" s="245"/>
      <c r="H251" s="247" t="s">
        <v>1</v>
      </c>
      <c r="I251" s="249"/>
      <c r="J251" s="245"/>
      <c r="K251" s="245"/>
      <c r="L251" s="250"/>
      <c r="M251" s="251"/>
      <c r="N251" s="252"/>
      <c r="O251" s="252"/>
      <c r="P251" s="252"/>
      <c r="Q251" s="252"/>
      <c r="R251" s="252"/>
      <c r="S251" s="252"/>
      <c r="T251" s="25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54" t="s">
        <v>141</v>
      </c>
      <c r="AU251" s="254" t="s">
        <v>88</v>
      </c>
      <c r="AV251" s="13" t="s">
        <v>86</v>
      </c>
      <c r="AW251" s="13" t="s">
        <v>33</v>
      </c>
      <c r="AX251" s="13" t="s">
        <v>78</v>
      </c>
      <c r="AY251" s="254" t="s">
        <v>126</v>
      </c>
    </row>
    <row r="252" s="13" customFormat="1">
      <c r="A252" s="13"/>
      <c r="B252" s="244"/>
      <c r="C252" s="245"/>
      <c r="D252" s="246" t="s">
        <v>141</v>
      </c>
      <c r="E252" s="247" t="s">
        <v>1</v>
      </c>
      <c r="F252" s="248" t="s">
        <v>264</v>
      </c>
      <c r="G252" s="245"/>
      <c r="H252" s="247" t="s">
        <v>1</v>
      </c>
      <c r="I252" s="249"/>
      <c r="J252" s="245"/>
      <c r="K252" s="245"/>
      <c r="L252" s="250"/>
      <c r="M252" s="251"/>
      <c r="N252" s="252"/>
      <c r="O252" s="252"/>
      <c r="P252" s="252"/>
      <c r="Q252" s="252"/>
      <c r="R252" s="252"/>
      <c r="S252" s="252"/>
      <c r="T252" s="25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54" t="s">
        <v>141</v>
      </c>
      <c r="AU252" s="254" t="s">
        <v>88</v>
      </c>
      <c r="AV252" s="13" t="s">
        <v>86</v>
      </c>
      <c r="AW252" s="13" t="s">
        <v>33</v>
      </c>
      <c r="AX252" s="13" t="s">
        <v>78</v>
      </c>
      <c r="AY252" s="254" t="s">
        <v>126</v>
      </c>
    </row>
    <row r="253" s="13" customFormat="1">
      <c r="A253" s="13"/>
      <c r="B253" s="244"/>
      <c r="C253" s="245"/>
      <c r="D253" s="246" t="s">
        <v>141</v>
      </c>
      <c r="E253" s="247" t="s">
        <v>1</v>
      </c>
      <c r="F253" s="248" t="s">
        <v>231</v>
      </c>
      <c r="G253" s="245"/>
      <c r="H253" s="247" t="s">
        <v>1</v>
      </c>
      <c r="I253" s="249"/>
      <c r="J253" s="245"/>
      <c r="K253" s="245"/>
      <c r="L253" s="250"/>
      <c r="M253" s="251"/>
      <c r="N253" s="252"/>
      <c r="O253" s="252"/>
      <c r="P253" s="252"/>
      <c r="Q253" s="252"/>
      <c r="R253" s="252"/>
      <c r="S253" s="252"/>
      <c r="T253" s="25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54" t="s">
        <v>141</v>
      </c>
      <c r="AU253" s="254" t="s">
        <v>88</v>
      </c>
      <c r="AV253" s="13" t="s">
        <v>86</v>
      </c>
      <c r="AW253" s="13" t="s">
        <v>33</v>
      </c>
      <c r="AX253" s="13" t="s">
        <v>78</v>
      </c>
      <c r="AY253" s="254" t="s">
        <v>126</v>
      </c>
    </row>
    <row r="254" s="14" customFormat="1">
      <c r="A254" s="14"/>
      <c r="B254" s="255"/>
      <c r="C254" s="256"/>
      <c r="D254" s="246" t="s">
        <v>141</v>
      </c>
      <c r="E254" s="257" t="s">
        <v>1</v>
      </c>
      <c r="F254" s="258" t="s">
        <v>86</v>
      </c>
      <c r="G254" s="256"/>
      <c r="H254" s="259">
        <v>1</v>
      </c>
      <c r="I254" s="260"/>
      <c r="J254" s="256"/>
      <c r="K254" s="256"/>
      <c r="L254" s="261"/>
      <c r="M254" s="262"/>
      <c r="N254" s="263"/>
      <c r="O254" s="263"/>
      <c r="P254" s="263"/>
      <c r="Q254" s="263"/>
      <c r="R254" s="263"/>
      <c r="S254" s="263"/>
      <c r="T254" s="26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65" t="s">
        <v>141</v>
      </c>
      <c r="AU254" s="265" t="s">
        <v>88</v>
      </c>
      <c r="AV254" s="14" t="s">
        <v>88</v>
      </c>
      <c r="AW254" s="14" t="s">
        <v>33</v>
      </c>
      <c r="AX254" s="14" t="s">
        <v>86</v>
      </c>
      <c r="AY254" s="265" t="s">
        <v>126</v>
      </c>
    </row>
    <row r="255" s="2" customFormat="1" ht="16.5" customHeight="1">
      <c r="A255" s="38"/>
      <c r="B255" s="39"/>
      <c r="C255" s="219" t="s">
        <v>265</v>
      </c>
      <c r="D255" s="219" t="s">
        <v>129</v>
      </c>
      <c r="E255" s="220" t="s">
        <v>266</v>
      </c>
      <c r="F255" s="221" t="s">
        <v>267</v>
      </c>
      <c r="G255" s="222" t="s">
        <v>132</v>
      </c>
      <c r="H255" s="223">
        <v>1</v>
      </c>
      <c r="I255" s="224"/>
      <c r="J255" s="225">
        <f>ROUND(I255*H255,2)</f>
        <v>0</v>
      </c>
      <c r="K255" s="226"/>
      <c r="L255" s="44"/>
      <c r="M255" s="227" t="s">
        <v>1</v>
      </c>
      <c r="N255" s="228" t="s">
        <v>43</v>
      </c>
      <c r="O255" s="91"/>
      <c r="P255" s="229">
        <f>O255*H255</f>
        <v>0</v>
      </c>
      <c r="Q255" s="229">
        <v>0</v>
      </c>
      <c r="R255" s="229">
        <f>Q255*H255</f>
        <v>0</v>
      </c>
      <c r="S255" s="229">
        <v>0</v>
      </c>
      <c r="T255" s="230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31" t="s">
        <v>133</v>
      </c>
      <c r="AT255" s="231" t="s">
        <v>129</v>
      </c>
      <c r="AU255" s="231" t="s">
        <v>88</v>
      </c>
      <c r="AY255" s="17" t="s">
        <v>126</v>
      </c>
      <c r="BE255" s="232">
        <f>IF(N255="základní",J255,0)</f>
        <v>0</v>
      </c>
      <c r="BF255" s="232">
        <f>IF(N255="snížená",J255,0)</f>
        <v>0</v>
      </c>
      <c r="BG255" s="232">
        <f>IF(N255="zákl. přenesená",J255,0)</f>
        <v>0</v>
      </c>
      <c r="BH255" s="232">
        <f>IF(N255="sníž. přenesená",J255,0)</f>
        <v>0</v>
      </c>
      <c r="BI255" s="232">
        <f>IF(N255="nulová",J255,0)</f>
        <v>0</v>
      </c>
      <c r="BJ255" s="17" t="s">
        <v>86</v>
      </c>
      <c r="BK255" s="232">
        <f>ROUND(I255*H255,2)</f>
        <v>0</v>
      </c>
      <c r="BL255" s="17" t="s">
        <v>133</v>
      </c>
      <c r="BM255" s="231" t="s">
        <v>268</v>
      </c>
    </row>
    <row r="256" s="2" customFormat="1" ht="16.5" customHeight="1">
      <c r="A256" s="38"/>
      <c r="B256" s="39"/>
      <c r="C256" s="233" t="s">
        <v>269</v>
      </c>
      <c r="D256" s="233" t="s">
        <v>135</v>
      </c>
      <c r="E256" s="234" t="s">
        <v>270</v>
      </c>
      <c r="F256" s="235" t="s">
        <v>271</v>
      </c>
      <c r="G256" s="236" t="s">
        <v>138</v>
      </c>
      <c r="H256" s="237">
        <v>1</v>
      </c>
      <c r="I256" s="238"/>
      <c r="J256" s="239">
        <f>ROUND(I256*H256,2)</f>
        <v>0</v>
      </c>
      <c r="K256" s="240"/>
      <c r="L256" s="241"/>
      <c r="M256" s="242" t="s">
        <v>1</v>
      </c>
      <c r="N256" s="243" t="s">
        <v>43</v>
      </c>
      <c r="O256" s="91"/>
      <c r="P256" s="229">
        <f>O256*H256</f>
        <v>0</v>
      </c>
      <c r="Q256" s="229">
        <v>0.059999999999999998</v>
      </c>
      <c r="R256" s="229">
        <f>Q256*H256</f>
        <v>0.059999999999999998</v>
      </c>
      <c r="S256" s="229">
        <v>0</v>
      </c>
      <c r="T256" s="230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31" t="s">
        <v>139</v>
      </c>
      <c r="AT256" s="231" t="s">
        <v>135</v>
      </c>
      <c r="AU256" s="231" t="s">
        <v>88</v>
      </c>
      <c r="AY256" s="17" t="s">
        <v>126</v>
      </c>
      <c r="BE256" s="232">
        <f>IF(N256="základní",J256,0)</f>
        <v>0</v>
      </c>
      <c r="BF256" s="232">
        <f>IF(N256="snížená",J256,0)</f>
        <v>0</v>
      </c>
      <c r="BG256" s="232">
        <f>IF(N256="zákl. přenesená",J256,0)</f>
        <v>0</v>
      </c>
      <c r="BH256" s="232">
        <f>IF(N256="sníž. přenesená",J256,0)</f>
        <v>0</v>
      </c>
      <c r="BI256" s="232">
        <f>IF(N256="nulová",J256,0)</f>
        <v>0</v>
      </c>
      <c r="BJ256" s="17" t="s">
        <v>86</v>
      </c>
      <c r="BK256" s="232">
        <f>ROUND(I256*H256,2)</f>
        <v>0</v>
      </c>
      <c r="BL256" s="17" t="s">
        <v>133</v>
      </c>
      <c r="BM256" s="231" t="s">
        <v>272</v>
      </c>
    </row>
    <row r="257" s="13" customFormat="1">
      <c r="A257" s="13"/>
      <c r="B257" s="244"/>
      <c r="C257" s="245"/>
      <c r="D257" s="246" t="s">
        <v>141</v>
      </c>
      <c r="E257" s="247" t="s">
        <v>1</v>
      </c>
      <c r="F257" s="248" t="s">
        <v>273</v>
      </c>
      <c r="G257" s="245"/>
      <c r="H257" s="247" t="s">
        <v>1</v>
      </c>
      <c r="I257" s="249"/>
      <c r="J257" s="245"/>
      <c r="K257" s="245"/>
      <c r="L257" s="250"/>
      <c r="M257" s="251"/>
      <c r="N257" s="252"/>
      <c r="O257" s="252"/>
      <c r="P257" s="252"/>
      <c r="Q257" s="252"/>
      <c r="R257" s="252"/>
      <c r="S257" s="252"/>
      <c r="T257" s="25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54" t="s">
        <v>141</v>
      </c>
      <c r="AU257" s="254" t="s">
        <v>88</v>
      </c>
      <c r="AV257" s="13" t="s">
        <v>86</v>
      </c>
      <c r="AW257" s="13" t="s">
        <v>33</v>
      </c>
      <c r="AX257" s="13" t="s">
        <v>78</v>
      </c>
      <c r="AY257" s="254" t="s">
        <v>126</v>
      </c>
    </row>
    <row r="258" s="13" customFormat="1">
      <c r="A258" s="13"/>
      <c r="B258" s="244"/>
      <c r="C258" s="245"/>
      <c r="D258" s="246" t="s">
        <v>141</v>
      </c>
      <c r="E258" s="247" t="s">
        <v>1</v>
      </c>
      <c r="F258" s="248" t="s">
        <v>274</v>
      </c>
      <c r="G258" s="245"/>
      <c r="H258" s="247" t="s">
        <v>1</v>
      </c>
      <c r="I258" s="249"/>
      <c r="J258" s="245"/>
      <c r="K258" s="245"/>
      <c r="L258" s="250"/>
      <c r="M258" s="251"/>
      <c r="N258" s="252"/>
      <c r="O258" s="252"/>
      <c r="P258" s="252"/>
      <c r="Q258" s="252"/>
      <c r="R258" s="252"/>
      <c r="S258" s="252"/>
      <c r="T258" s="25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54" t="s">
        <v>141</v>
      </c>
      <c r="AU258" s="254" t="s">
        <v>88</v>
      </c>
      <c r="AV258" s="13" t="s">
        <v>86</v>
      </c>
      <c r="AW258" s="13" t="s">
        <v>33</v>
      </c>
      <c r="AX258" s="13" t="s">
        <v>78</v>
      </c>
      <c r="AY258" s="254" t="s">
        <v>126</v>
      </c>
    </row>
    <row r="259" s="13" customFormat="1">
      <c r="A259" s="13"/>
      <c r="B259" s="244"/>
      <c r="C259" s="245"/>
      <c r="D259" s="246" t="s">
        <v>141</v>
      </c>
      <c r="E259" s="247" t="s">
        <v>1</v>
      </c>
      <c r="F259" s="248" t="s">
        <v>227</v>
      </c>
      <c r="G259" s="245"/>
      <c r="H259" s="247" t="s">
        <v>1</v>
      </c>
      <c r="I259" s="249"/>
      <c r="J259" s="245"/>
      <c r="K259" s="245"/>
      <c r="L259" s="250"/>
      <c r="M259" s="251"/>
      <c r="N259" s="252"/>
      <c r="O259" s="252"/>
      <c r="P259" s="252"/>
      <c r="Q259" s="252"/>
      <c r="R259" s="252"/>
      <c r="S259" s="252"/>
      <c r="T259" s="25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54" t="s">
        <v>141</v>
      </c>
      <c r="AU259" s="254" t="s">
        <v>88</v>
      </c>
      <c r="AV259" s="13" t="s">
        <v>86</v>
      </c>
      <c r="AW259" s="13" t="s">
        <v>33</v>
      </c>
      <c r="AX259" s="13" t="s">
        <v>78</v>
      </c>
      <c r="AY259" s="254" t="s">
        <v>126</v>
      </c>
    </row>
    <row r="260" s="13" customFormat="1">
      <c r="A260" s="13"/>
      <c r="B260" s="244"/>
      <c r="C260" s="245"/>
      <c r="D260" s="246" t="s">
        <v>141</v>
      </c>
      <c r="E260" s="247" t="s">
        <v>1</v>
      </c>
      <c r="F260" s="248" t="s">
        <v>275</v>
      </c>
      <c r="G260" s="245"/>
      <c r="H260" s="247" t="s">
        <v>1</v>
      </c>
      <c r="I260" s="249"/>
      <c r="J260" s="245"/>
      <c r="K260" s="245"/>
      <c r="L260" s="250"/>
      <c r="M260" s="251"/>
      <c r="N260" s="252"/>
      <c r="O260" s="252"/>
      <c r="P260" s="252"/>
      <c r="Q260" s="252"/>
      <c r="R260" s="252"/>
      <c r="S260" s="252"/>
      <c r="T260" s="25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54" t="s">
        <v>141</v>
      </c>
      <c r="AU260" s="254" t="s">
        <v>88</v>
      </c>
      <c r="AV260" s="13" t="s">
        <v>86</v>
      </c>
      <c r="AW260" s="13" t="s">
        <v>33</v>
      </c>
      <c r="AX260" s="13" t="s">
        <v>78</v>
      </c>
      <c r="AY260" s="254" t="s">
        <v>126</v>
      </c>
    </row>
    <row r="261" s="13" customFormat="1">
      <c r="A261" s="13"/>
      <c r="B261" s="244"/>
      <c r="C261" s="245"/>
      <c r="D261" s="246" t="s">
        <v>141</v>
      </c>
      <c r="E261" s="247" t="s">
        <v>1</v>
      </c>
      <c r="F261" s="248" t="s">
        <v>276</v>
      </c>
      <c r="G261" s="245"/>
      <c r="H261" s="247" t="s">
        <v>1</v>
      </c>
      <c r="I261" s="249"/>
      <c r="J261" s="245"/>
      <c r="K261" s="245"/>
      <c r="L261" s="250"/>
      <c r="M261" s="251"/>
      <c r="N261" s="252"/>
      <c r="O261" s="252"/>
      <c r="P261" s="252"/>
      <c r="Q261" s="252"/>
      <c r="R261" s="252"/>
      <c r="S261" s="252"/>
      <c r="T261" s="25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54" t="s">
        <v>141</v>
      </c>
      <c r="AU261" s="254" t="s">
        <v>88</v>
      </c>
      <c r="AV261" s="13" t="s">
        <v>86</v>
      </c>
      <c r="AW261" s="13" t="s">
        <v>33</v>
      </c>
      <c r="AX261" s="13" t="s">
        <v>78</v>
      </c>
      <c r="AY261" s="254" t="s">
        <v>126</v>
      </c>
    </row>
    <row r="262" s="13" customFormat="1">
      <c r="A262" s="13"/>
      <c r="B262" s="244"/>
      <c r="C262" s="245"/>
      <c r="D262" s="246" t="s">
        <v>141</v>
      </c>
      <c r="E262" s="247" t="s">
        <v>1</v>
      </c>
      <c r="F262" s="248" t="s">
        <v>231</v>
      </c>
      <c r="G262" s="245"/>
      <c r="H262" s="247" t="s">
        <v>1</v>
      </c>
      <c r="I262" s="249"/>
      <c r="J262" s="245"/>
      <c r="K262" s="245"/>
      <c r="L262" s="250"/>
      <c r="M262" s="251"/>
      <c r="N262" s="252"/>
      <c r="O262" s="252"/>
      <c r="P262" s="252"/>
      <c r="Q262" s="252"/>
      <c r="R262" s="252"/>
      <c r="S262" s="252"/>
      <c r="T262" s="25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4" t="s">
        <v>141</v>
      </c>
      <c r="AU262" s="254" t="s">
        <v>88</v>
      </c>
      <c r="AV262" s="13" t="s">
        <v>86</v>
      </c>
      <c r="AW262" s="13" t="s">
        <v>33</v>
      </c>
      <c r="AX262" s="13" t="s">
        <v>78</v>
      </c>
      <c r="AY262" s="254" t="s">
        <v>126</v>
      </c>
    </row>
    <row r="263" s="14" customFormat="1">
      <c r="A263" s="14"/>
      <c r="B263" s="255"/>
      <c r="C263" s="256"/>
      <c r="D263" s="246" t="s">
        <v>141</v>
      </c>
      <c r="E263" s="257" t="s">
        <v>1</v>
      </c>
      <c r="F263" s="258" t="s">
        <v>86</v>
      </c>
      <c r="G263" s="256"/>
      <c r="H263" s="259">
        <v>1</v>
      </c>
      <c r="I263" s="260"/>
      <c r="J263" s="256"/>
      <c r="K263" s="256"/>
      <c r="L263" s="261"/>
      <c r="M263" s="262"/>
      <c r="N263" s="263"/>
      <c r="O263" s="263"/>
      <c r="P263" s="263"/>
      <c r="Q263" s="263"/>
      <c r="R263" s="263"/>
      <c r="S263" s="263"/>
      <c r="T263" s="26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65" t="s">
        <v>141</v>
      </c>
      <c r="AU263" s="265" t="s">
        <v>88</v>
      </c>
      <c r="AV263" s="14" t="s">
        <v>88</v>
      </c>
      <c r="AW263" s="14" t="s">
        <v>33</v>
      </c>
      <c r="AX263" s="14" t="s">
        <v>78</v>
      </c>
      <c r="AY263" s="265" t="s">
        <v>126</v>
      </c>
    </row>
    <row r="264" s="15" customFormat="1">
      <c r="A264" s="15"/>
      <c r="B264" s="266"/>
      <c r="C264" s="267"/>
      <c r="D264" s="246" t="s">
        <v>141</v>
      </c>
      <c r="E264" s="268" t="s">
        <v>1</v>
      </c>
      <c r="F264" s="269" t="s">
        <v>155</v>
      </c>
      <c r="G264" s="267"/>
      <c r="H264" s="270">
        <v>1</v>
      </c>
      <c r="I264" s="271"/>
      <c r="J264" s="267"/>
      <c r="K264" s="267"/>
      <c r="L264" s="272"/>
      <c r="M264" s="273"/>
      <c r="N264" s="274"/>
      <c r="O264" s="274"/>
      <c r="P264" s="274"/>
      <c r="Q264" s="274"/>
      <c r="R264" s="274"/>
      <c r="S264" s="274"/>
      <c r="T264" s="27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76" t="s">
        <v>141</v>
      </c>
      <c r="AU264" s="276" t="s">
        <v>88</v>
      </c>
      <c r="AV264" s="15" t="s">
        <v>156</v>
      </c>
      <c r="AW264" s="15" t="s">
        <v>33</v>
      </c>
      <c r="AX264" s="15" t="s">
        <v>86</v>
      </c>
      <c r="AY264" s="276" t="s">
        <v>126</v>
      </c>
    </row>
    <row r="265" s="2" customFormat="1" ht="16.5" customHeight="1">
      <c r="A265" s="38"/>
      <c r="B265" s="39"/>
      <c r="C265" s="233" t="s">
        <v>277</v>
      </c>
      <c r="D265" s="233" t="s">
        <v>135</v>
      </c>
      <c r="E265" s="234" t="s">
        <v>278</v>
      </c>
      <c r="F265" s="235" t="s">
        <v>279</v>
      </c>
      <c r="G265" s="236" t="s">
        <v>138</v>
      </c>
      <c r="H265" s="237">
        <v>1</v>
      </c>
      <c r="I265" s="238"/>
      <c r="J265" s="239">
        <f>ROUND(I265*H265,2)</f>
        <v>0</v>
      </c>
      <c r="K265" s="240"/>
      <c r="L265" s="241"/>
      <c r="M265" s="242" t="s">
        <v>1</v>
      </c>
      <c r="N265" s="243" t="s">
        <v>43</v>
      </c>
      <c r="O265" s="91"/>
      <c r="P265" s="229">
        <f>O265*H265</f>
        <v>0</v>
      </c>
      <c r="Q265" s="229">
        <v>0.029999999999999999</v>
      </c>
      <c r="R265" s="229">
        <f>Q265*H265</f>
        <v>0.029999999999999999</v>
      </c>
      <c r="S265" s="229">
        <v>0</v>
      </c>
      <c r="T265" s="230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31" t="s">
        <v>139</v>
      </c>
      <c r="AT265" s="231" t="s">
        <v>135</v>
      </c>
      <c r="AU265" s="231" t="s">
        <v>88</v>
      </c>
      <c r="AY265" s="17" t="s">
        <v>126</v>
      </c>
      <c r="BE265" s="232">
        <f>IF(N265="základní",J265,0)</f>
        <v>0</v>
      </c>
      <c r="BF265" s="232">
        <f>IF(N265="snížená",J265,0)</f>
        <v>0</v>
      </c>
      <c r="BG265" s="232">
        <f>IF(N265="zákl. přenesená",J265,0)</f>
        <v>0</v>
      </c>
      <c r="BH265" s="232">
        <f>IF(N265="sníž. přenesená",J265,0)</f>
        <v>0</v>
      </c>
      <c r="BI265" s="232">
        <f>IF(N265="nulová",J265,0)</f>
        <v>0</v>
      </c>
      <c r="BJ265" s="17" t="s">
        <v>86</v>
      </c>
      <c r="BK265" s="232">
        <f>ROUND(I265*H265,2)</f>
        <v>0</v>
      </c>
      <c r="BL265" s="17" t="s">
        <v>133</v>
      </c>
      <c r="BM265" s="231" t="s">
        <v>280</v>
      </c>
    </row>
    <row r="266" s="13" customFormat="1">
      <c r="A266" s="13"/>
      <c r="B266" s="244"/>
      <c r="C266" s="245"/>
      <c r="D266" s="246" t="s">
        <v>141</v>
      </c>
      <c r="E266" s="247" t="s">
        <v>1</v>
      </c>
      <c r="F266" s="248" t="s">
        <v>281</v>
      </c>
      <c r="G266" s="245"/>
      <c r="H266" s="247" t="s">
        <v>1</v>
      </c>
      <c r="I266" s="249"/>
      <c r="J266" s="245"/>
      <c r="K266" s="245"/>
      <c r="L266" s="250"/>
      <c r="M266" s="251"/>
      <c r="N266" s="252"/>
      <c r="O266" s="252"/>
      <c r="P266" s="252"/>
      <c r="Q266" s="252"/>
      <c r="R266" s="252"/>
      <c r="S266" s="252"/>
      <c r="T266" s="25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54" t="s">
        <v>141</v>
      </c>
      <c r="AU266" s="254" t="s">
        <v>88</v>
      </c>
      <c r="AV266" s="13" t="s">
        <v>86</v>
      </c>
      <c r="AW266" s="13" t="s">
        <v>33</v>
      </c>
      <c r="AX266" s="13" t="s">
        <v>78</v>
      </c>
      <c r="AY266" s="254" t="s">
        <v>126</v>
      </c>
    </row>
    <row r="267" s="13" customFormat="1">
      <c r="A267" s="13"/>
      <c r="B267" s="244"/>
      <c r="C267" s="245"/>
      <c r="D267" s="246" t="s">
        <v>141</v>
      </c>
      <c r="E267" s="247" t="s">
        <v>1</v>
      </c>
      <c r="F267" s="248" t="s">
        <v>282</v>
      </c>
      <c r="G267" s="245"/>
      <c r="H267" s="247" t="s">
        <v>1</v>
      </c>
      <c r="I267" s="249"/>
      <c r="J267" s="245"/>
      <c r="K267" s="245"/>
      <c r="L267" s="250"/>
      <c r="M267" s="251"/>
      <c r="N267" s="252"/>
      <c r="O267" s="252"/>
      <c r="P267" s="252"/>
      <c r="Q267" s="252"/>
      <c r="R267" s="252"/>
      <c r="S267" s="252"/>
      <c r="T267" s="25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54" t="s">
        <v>141</v>
      </c>
      <c r="AU267" s="254" t="s">
        <v>88</v>
      </c>
      <c r="AV267" s="13" t="s">
        <v>86</v>
      </c>
      <c r="AW267" s="13" t="s">
        <v>33</v>
      </c>
      <c r="AX267" s="13" t="s">
        <v>78</v>
      </c>
      <c r="AY267" s="254" t="s">
        <v>126</v>
      </c>
    </row>
    <row r="268" s="13" customFormat="1">
      <c r="A268" s="13"/>
      <c r="B268" s="244"/>
      <c r="C268" s="245"/>
      <c r="D268" s="246" t="s">
        <v>141</v>
      </c>
      <c r="E268" s="247" t="s">
        <v>1</v>
      </c>
      <c r="F268" s="248" t="s">
        <v>227</v>
      </c>
      <c r="G268" s="245"/>
      <c r="H268" s="247" t="s">
        <v>1</v>
      </c>
      <c r="I268" s="249"/>
      <c r="J268" s="245"/>
      <c r="K268" s="245"/>
      <c r="L268" s="250"/>
      <c r="M268" s="251"/>
      <c r="N268" s="252"/>
      <c r="O268" s="252"/>
      <c r="P268" s="252"/>
      <c r="Q268" s="252"/>
      <c r="R268" s="252"/>
      <c r="S268" s="252"/>
      <c r="T268" s="25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54" t="s">
        <v>141</v>
      </c>
      <c r="AU268" s="254" t="s">
        <v>88</v>
      </c>
      <c r="AV268" s="13" t="s">
        <v>86</v>
      </c>
      <c r="AW268" s="13" t="s">
        <v>33</v>
      </c>
      <c r="AX268" s="13" t="s">
        <v>78</v>
      </c>
      <c r="AY268" s="254" t="s">
        <v>126</v>
      </c>
    </row>
    <row r="269" s="13" customFormat="1">
      <c r="A269" s="13"/>
      <c r="B269" s="244"/>
      <c r="C269" s="245"/>
      <c r="D269" s="246" t="s">
        <v>141</v>
      </c>
      <c r="E269" s="247" t="s">
        <v>1</v>
      </c>
      <c r="F269" s="248" t="s">
        <v>275</v>
      </c>
      <c r="G269" s="245"/>
      <c r="H269" s="247" t="s">
        <v>1</v>
      </c>
      <c r="I269" s="249"/>
      <c r="J269" s="245"/>
      <c r="K269" s="245"/>
      <c r="L269" s="250"/>
      <c r="M269" s="251"/>
      <c r="N269" s="252"/>
      <c r="O269" s="252"/>
      <c r="P269" s="252"/>
      <c r="Q269" s="252"/>
      <c r="R269" s="252"/>
      <c r="S269" s="252"/>
      <c r="T269" s="25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54" t="s">
        <v>141</v>
      </c>
      <c r="AU269" s="254" t="s">
        <v>88</v>
      </c>
      <c r="AV269" s="13" t="s">
        <v>86</v>
      </c>
      <c r="AW269" s="13" t="s">
        <v>33</v>
      </c>
      <c r="AX269" s="13" t="s">
        <v>78</v>
      </c>
      <c r="AY269" s="254" t="s">
        <v>126</v>
      </c>
    </row>
    <row r="270" s="13" customFormat="1">
      <c r="A270" s="13"/>
      <c r="B270" s="244"/>
      <c r="C270" s="245"/>
      <c r="D270" s="246" t="s">
        <v>141</v>
      </c>
      <c r="E270" s="247" t="s">
        <v>1</v>
      </c>
      <c r="F270" s="248" t="s">
        <v>276</v>
      </c>
      <c r="G270" s="245"/>
      <c r="H270" s="247" t="s">
        <v>1</v>
      </c>
      <c r="I270" s="249"/>
      <c r="J270" s="245"/>
      <c r="K270" s="245"/>
      <c r="L270" s="250"/>
      <c r="M270" s="251"/>
      <c r="N270" s="252"/>
      <c r="O270" s="252"/>
      <c r="P270" s="252"/>
      <c r="Q270" s="252"/>
      <c r="R270" s="252"/>
      <c r="S270" s="252"/>
      <c r="T270" s="25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54" t="s">
        <v>141</v>
      </c>
      <c r="AU270" s="254" t="s">
        <v>88</v>
      </c>
      <c r="AV270" s="13" t="s">
        <v>86</v>
      </c>
      <c r="AW270" s="13" t="s">
        <v>33</v>
      </c>
      <c r="AX270" s="13" t="s">
        <v>78</v>
      </c>
      <c r="AY270" s="254" t="s">
        <v>126</v>
      </c>
    </row>
    <row r="271" s="13" customFormat="1">
      <c r="A271" s="13"/>
      <c r="B271" s="244"/>
      <c r="C271" s="245"/>
      <c r="D271" s="246" t="s">
        <v>141</v>
      </c>
      <c r="E271" s="247" t="s">
        <v>1</v>
      </c>
      <c r="F271" s="248" t="s">
        <v>231</v>
      </c>
      <c r="G271" s="245"/>
      <c r="H271" s="247" t="s">
        <v>1</v>
      </c>
      <c r="I271" s="249"/>
      <c r="J271" s="245"/>
      <c r="K271" s="245"/>
      <c r="L271" s="250"/>
      <c r="M271" s="251"/>
      <c r="N271" s="252"/>
      <c r="O271" s="252"/>
      <c r="P271" s="252"/>
      <c r="Q271" s="252"/>
      <c r="R271" s="252"/>
      <c r="S271" s="252"/>
      <c r="T271" s="25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54" t="s">
        <v>141</v>
      </c>
      <c r="AU271" s="254" t="s">
        <v>88</v>
      </c>
      <c r="AV271" s="13" t="s">
        <v>86</v>
      </c>
      <c r="AW271" s="13" t="s">
        <v>33</v>
      </c>
      <c r="AX271" s="13" t="s">
        <v>78</v>
      </c>
      <c r="AY271" s="254" t="s">
        <v>126</v>
      </c>
    </row>
    <row r="272" s="14" customFormat="1">
      <c r="A272" s="14"/>
      <c r="B272" s="255"/>
      <c r="C272" s="256"/>
      <c r="D272" s="246" t="s">
        <v>141</v>
      </c>
      <c r="E272" s="257" t="s">
        <v>1</v>
      </c>
      <c r="F272" s="258" t="s">
        <v>86</v>
      </c>
      <c r="G272" s="256"/>
      <c r="H272" s="259">
        <v>1</v>
      </c>
      <c r="I272" s="260"/>
      <c r="J272" s="256"/>
      <c r="K272" s="256"/>
      <c r="L272" s="261"/>
      <c r="M272" s="262"/>
      <c r="N272" s="263"/>
      <c r="O272" s="263"/>
      <c r="P272" s="263"/>
      <c r="Q272" s="263"/>
      <c r="R272" s="263"/>
      <c r="S272" s="263"/>
      <c r="T272" s="26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65" t="s">
        <v>141</v>
      </c>
      <c r="AU272" s="265" t="s">
        <v>88</v>
      </c>
      <c r="AV272" s="14" t="s">
        <v>88</v>
      </c>
      <c r="AW272" s="14" t="s">
        <v>33</v>
      </c>
      <c r="AX272" s="14" t="s">
        <v>78</v>
      </c>
      <c r="AY272" s="265" t="s">
        <v>126</v>
      </c>
    </row>
    <row r="273" s="15" customFormat="1">
      <c r="A273" s="15"/>
      <c r="B273" s="266"/>
      <c r="C273" s="267"/>
      <c r="D273" s="246" t="s">
        <v>141</v>
      </c>
      <c r="E273" s="268" t="s">
        <v>1</v>
      </c>
      <c r="F273" s="269" t="s">
        <v>155</v>
      </c>
      <c r="G273" s="267"/>
      <c r="H273" s="270">
        <v>1</v>
      </c>
      <c r="I273" s="271"/>
      <c r="J273" s="267"/>
      <c r="K273" s="267"/>
      <c r="L273" s="272"/>
      <c r="M273" s="273"/>
      <c r="N273" s="274"/>
      <c r="O273" s="274"/>
      <c r="P273" s="274"/>
      <c r="Q273" s="274"/>
      <c r="R273" s="274"/>
      <c r="S273" s="274"/>
      <c r="T273" s="27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76" t="s">
        <v>141</v>
      </c>
      <c r="AU273" s="276" t="s">
        <v>88</v>
      </c>
      <c r="AV273" s="15" t="s">
        <v>156</v>
      </c>
      <c r="AW273" s="15" t="s">
        <v>33</v>
      </c>
      <c r="AX273" s="15" t="s">
        <v>86</v>
      </c>
      <c r="AY273" s="276" t="s">
        <v>126</v>
      </c>
    </row>
    <row r="274" s="2" customFormat="1" ht="24.15" customHeight="1">
      <c r="A274" s="38"/>
      <c r="B274" s="39"/>
      <c r="C274" s="219" t="s">
        <v>133</v>
      </c>
      <c r="D274" s="219" t="s">
        <v>129</v>
      </c>
      <c r="E274" s="220" t="s">
        <v>283</v>
      </c>
      <c r="F274" s="221" t="s">
        <v>284</v>
      </c>
      <c r="G274" s="222" t="s">
        <v>285</v>
      </c>
      <c r="H274" s="223">
        <v>0.27500000000000002</v>
      </c>
      <c r="I274" s="224"/>
      <c r="J274" s="225">
        <f>ROUND(I274*H274,2)</f>
        <v>0</v>
      </c>
      <c r="K274" s="226"/>
      <c r="L274" s="44"/>
      <c r="M274" s="277" t="s">
        <v>1</v>
      </c>
      <c r="N274" s="278" t="s">
        <v>43</v>
      </c>
      <c r="O274" s="279"/>
      <c r="P274" s="280">
        <f>O274*H274</f>
        <v>0</v>
      </c>
      <c r="Q274" s="280">
        <v>0</v>
      </c>
      <c r="R274" s="280">
        <f>Q274*H274</f>
        <v>0</v>
      </c>
      <c r="S274" s="280">
        <v>0</v>
      </c>
      <c r="T274" s="281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31" t="s">
        <v>133</v>
      </c>
      <c r="AT274" s="231" t="s">
        <v>129</v>
      </c>
      <c r="AU274" s="231" t="s">
        <v>88</v>
      </c>
      <c r="AY274" s="17" t="s">
        <v>126</v>
      </c>
      <c r="BE274" s="232">
        <f>IF(N274="základní",J274,0)</f>
        <v>0</v>
      </c>
      <c r="BF274" s="232">
        <f>IF(N274="snížená",J274,0)</f>
        <v>0</v>
      </c>
      <c r="BG274" s="232">
        <f>IF(N274="zákl. přenesená",J274,0)</f>
        <v>0</v>
      </c>
      <c r="BH274" s="232">
        <f>IF(N274="sníž. přenesená",J274,0)</f>
        <v>0</v>
      </c>
      <c r="BI274" s="232">
        <f>IF(N274="nulová",J274,0)</f>
        <v>0</v>
      </c>
      <c r="BJ274" s="17" t="s">
        <v>86</v>
      </c>
      <c r="BK274" s="232">
        <f>ROUND(I274*H274,2)</f>
        <v>0</v>
      </c>
      <c r="BL274" s="17" t="s">
        <v>133</v>
      </c>
      <c r="BM274" s="231" t="s">
        <v>286</v>
      </c>
    </row>
    <row r="275" s="2" customFormat="1" ht="6.96" customHeight="1">
      <c r="A275" s="38"/>
      <c r="B275" s="66"/>
      <c r="C275" s="67"/>
      <c r="D275" s="67"/>
      <c r="E275" s="67"/>
      <c r="F275" s="67"/>
      <c r="G275" s="67"/>
      <c r="H275" s="67"/>
      <c r="I275" s="67"/>
      <c r="J275" s="67"/>
      <c r="K275" s="67"/>
      <c r="L275" s="44"/>
      <c r="M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</row>
  </sheetData>
  <sheetProtection sheet="1" autoFilter="0" formatColumns="0" formatRows="0" objects="1" scenarios="1" spinCount="100000" saltValue="lXMDp986mV+cW14Q8LPlqBQTCsjfCJ0W2TMz5IMortq8/gtwYkMPDCzVfXKSbjJe6+83T5tgD9H/CmiFvNiO9Q==" hashValue="4qO9GsOmcBtzkAmZPH/fjS703CRYDnF5kUdLqeS5uR0WcT5am3ScW6vRhdxTxwoRlfmg8eOq9rNiojIlCqJeTA==" algorithmName="SHA-512" password="CC35"/>
  <autoFilter ref="C117:K274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88</v>
      </c>
    </row>
    <row r="4" s="1" customFormat="1" ht="24.96" customHeight="1">
      <c r="B4" s="20"/>
      <c r="D4" s="138" t="s">
        <v>101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Kulturní dům města Přibyslav - vybavení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102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287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35</v>
      </c>
      <c r="G12" s="38"/>
      <c r="H12" s="38"/>
      <c r="I12" s="140" t="s">
        <v>22</v>
      </c>
      <c r="J12" s="144" t="str">
        <f>'Rekapitulace stavby'!AN8</f>
        <v>25. 2. 2024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>Město Přibyslav, Bechyňovo náměstí 1, 582 22</v>
      </c>
      <c r="F15" s="38"/>
      <c r="G15" s="38"/>
      <c r="H15" s="38"/>
      <c r="I15" s="140" t="s">
        <v>27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>14253259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>MW arch s.r.o., Nové Dvory3, 592 12</v>
      </c>
      <c r="F21" s="38"/>
      <c r="G21" s="38"/>
      <c r="H21" s="38"/>
      <c r="I21" s="140" t="s">
        <v>27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34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38</v>
      </c>
      <c r="E30" s="38"/>
      <c r="F30" s="38"/>
      <c r="G30" s="38"/>
      <c r="H30" s="38"/>
      <c r="I30" s="38"/>
      <c r="J30" s="151">
        <f>ROUND(J119,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40</v>
      </c>
      <c r="G32" s="38"/>
      <c r="H32" s="38"/>
      <c r="I32" s="152" t="s">
        <v>39</v>
      </c>
      <c r="J32" s="152" t="s">
        <v>41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42</v>
      </c>
      <c r="E33" s="140" t="s">
        <v>43</v>
      </c>
      <c r="F33" s="154">
        <f>ROUND((SUM(BE119:BE329)),  2)</f>
        <v>0</v>
      </c>
      <c r="G33" s="38"/>
      <c r="H33" s="38"/>
      <c r="I33" s="155">
        <v>0.20999999999999999</v>
      </c>
      <c r="J33" s="154">
        <f>ROUND(((SUM(BE119:BE329))*I33),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44</v>
      </c>
      <c r="F34" s="154">
        <f>ROUND((SUM(BF119:BF329)),  2)</f>
        <v>0</v>
      </c>
      <c r="G34" s="38"/>
      <c r="H34" s="38"/>
      <c r="I34" s="155">
        <v>0.12</v>
      </c>
      <c r="J34" s="154">
        <f>ROUND(((SUM(BF119:BF329))*I34),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45</v>
      </c>
      <c r="F35" s="154">
        <f>ROUND((SUM(BG119:BG329)),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46</v>
      </c>
      <c r="F36" s="154">
        <f>ROUND((SUM(BH119:BH329)),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47</v>
      </c>
      <c r="F37" s="154">
        <f>ROUND((SUM(BI119:BI329)),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48</v>
      </c>
      <c r="E39" s="158"/>
      <c r="F39" s="158"/>
      <c r="G39" s="159" t="s">
        <v>49</v>
      </c>
      <c r="H39" s="160" t="s">
        <v>50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51</v>
      </c>
      <c r="E50" s="164"/>
      <c r="F50" s="164"/>
      <c r="G50" s="163" t="s">
        <v>52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53</v>
      </c>
      <c r="E61" s="166"/>
      <c r="F61" s="167" t="s">
        <v>54</v>
      </c>
      <c r="G61" s="165" t="s">
        <v>53</v>
      </c>
      <c r="H61" s="166"/>
      <c r="I61" s="166"/>
      <c r="J61" s="168" t="s">
        <v>54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55</v>
      </c>
      <c r="E65" s="169"/>
      <c r="F65" s="169"/>
      <c r="G65" s="163" t="s">
        <v>56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53</v>
      </c>
      <c r="E76" s="166"/>
      <c r="F76" s="167" t="s">
        <v>54</v>
      </c>
      <c r="G76" s="165" t="s">
        <v>53</v>
      </c>
      <c r="H76" s="166"/>
      <c r="I76" s="166"/>
      <c r="J76" s="168" t="s">
        <v>54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104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Kulturní dům města Přibyslav - vybavení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102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02 - bufet - nábytek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25. 2. 2024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Přibyslav, Bechyňovo náměstí 1, 582 22</v>
      </c>
      <c r="G91" s="40"/>
      <c r="H91" s="40"/>
      <c r="I91" s="32" t="s">
        <v>30</v>
      </c>
      <c r="J91" s="36" t="str">
        <f>E21</f>
        <v>MW arch s.r.o., Nové Dvory3, 592 12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105</v>
      </c>
      <c r="D94" s="176"/>
      <c r="E94" s="176"/>
      <c r="F94" s="176"/>
      <c r="G94" s="176"/>
      <c r="H94" s="176"/>
      <c r="I94" s="176"/>
      <c r="J94" s="177" t="s">
        <v>106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107</v>
      </c>
      <c r="D96" s="40"/>
      <c r="E96" s="40"/>
      <c r="F96" s="40"/>
      <c r="G96" s="40"/>
      <c r="H96" s="40"/>
      <c r="I96" s="40"/>
      <c r="J96" s="110">
        <f>J119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108</v>
      </c>
    </row>
    <row r="97" s="9" customFormat="1" ht="24.96" customHeight="1">
      <c r="A97" s="9"/>
      <c r="B97" s="179"/>
      <c r="C97" s="180"/>
      <c r="D97" s="181" t="s">
        <v>109</v>
      </c>
      <c r="E97" s="182"/>
      <c r="F97" s="182"/>
      <c r="G97" s="182"/>
      <c r="H97" s="182"/>
      <c r="I97" s="182"/>
      <c r="J97" s="183">
        <f>J120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288</v>
      </c>
      <c r="E98" s="188"/>
      <c r="F98" s="188"/>
      <c r="G98" s="188"/>
      <c r="H98" s="188"/>
      <c r="I98" s="188"/>
      <c r="J98" s="189">
        <f>J121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289</v>
      </c>
      <c r="E99" s="188"/>
      <c r="F99" s="188"/>
      <c r="G99" s="188"/>
      <c r="H99" s="188"/>
      <c r="I99" s="188"/>
      <c r="J99" s="189">
        <f>J133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5" s="2" customFormat="1" ht="6.96" customHeight="1">
      <c r="A105" s="38"/>
      <c r="B105" s="68"/>
      <c r="C105" s="69"/>
      <c r="D105" s="69"/>
      <c r="E105" s="69"/>
      <c r="F105" s="69"/>
      <c r="G105" s="69"/>
      <c r="H105" s="69"/>
      <c r="I105" s="69"/>
      <c r="J105" s="69"/>
      <c r="K105" s="69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24.96" customHeight="1">
      <c r="A106" s="38"/>
      <c r="B106" s="39"/>
      <c r="C106" s="23" t="s">
        <v>111</v>
      </c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2" customHeight="1">
      <c r="A108" s="38"/>
      <c r="B108" s="39"/>
      <c r="C108" s="32" t="s">
        <v>16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6.5" customHeight="1">
      <c r="A109" s="38"/>
      <c r="B109" s="39"/>
      <c r="C109" s="40"/>
      <c r="D109" s="40"/>
      <c r="E109" s="174" t="str">
        <f>E7</f>
        <v>Kulturní dům města Přibyslav - vybavení</v>
      </c>
      <c r="F109" s="32"/>
      <c r="G109" s="32"/>
      <c r="H109" s="32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102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76" t="str">
        <f>E9</f>
        <v>02 - bufet - nábytek</v>
      </c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20</v>
      </c>
      <c r="D113" s="40"/>
      <c r="E113" s="40"/>
      <c r="F113" s="27" t="str">
        <f>F12</f>
        <v xml:space="preserve"> </v>
      </c>
      <c r="G113" s="40"/>
      <c r="H113" s="40"/>
      <c r="I113" s="32" t="s">
        <v>22</v>
      </c>
      <c r="J113" s="79" t="str">
        <f>IF(J12="","",J12)</f>
        <v>25. 2. 2024</v>
      </c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25.65" customHeight="1">
      <c r="A115" s="38"/>
      <c r="B115" s="39"/>
      <c r="C115" s="32" t="s">
        <v>24</v>
      </c>
      <c r="D115" s="40"/>
      <c r="E115" s="40"/>
      <c r="F115" s="27" t="str">
        <f>E15</f>
        <v>Město Přibyslav, Bechyňovo náměstí 1, 582 22</v>
      </c>
      <c r="G115" s="40"/>
      <c r="H115" s="40"/>
      <c r="I115" s="32" t="s">
        <v>30</v>
      </c>
      <c r="J115" s="36" t="str">
        <f>E21</f>
        <v>MW arch s.r.o., Nové Dvory3, 592 12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28</v>
      </c>
      <c r="D116" s="40"/>
      <c r="E116" s="40"/>
      <c r="F116" s="27" t="str">
        <f>IF(E18="","",E18)</f>
        <v>Vyplň údaj</v>
      </c>
      <c r="G116" s="40"/>
      <c r="H116" s="40"/>
      <c r="I116" s="32" t="s">
        <v>34</v>
      </c>
      <c r="J116" s="36" t="str">
        <f>E24</f>
        <v xml:space="preserve"> 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0.32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11" customFormat="1" ht="29.28" customHeight="1">
      <c r="A118" s="191"/>
      <c r="B118" s="192"/>
      <c r="C118" s="193" t="s">
        <v>112</v>
      </c>
      <c r="D118" s="194" t="s">
        <v>63</v>
      </c>
      <c r="E118" s="194" t="s">
        <v>59</v>
      </c>
      <c r="F118" s="194" t="s">
        <v>60</v>
      </c>
      <c r="G118" s="194" t="s">
        <v>113</v>
      </c>
      <c r="H118" s="194" t="s">
        <v>114</v>
      </c>
      <c r="I118" s="194" t="s">
        <v>115</v>
      </c>
      <c r="J118" s="195" t="s">
        <v>106</v>
      </c>
      <c r="K118" s="196" t="s">
        <v>116</v>
      </c>
      <c r="L118" s="197"/>
      <c r="M118" s="100" t="s">
        <v>1</v>
      </c>
      <c r="N118" s="101" t="s">
        <v>42</v>
      </c>
      <c r="O118" s="101" t="s">
        <v>117</v>
      </c>
      <c r="P118" s="101" t="s">
        <v>118</v>
      </c>
      <c r="Q118" s="101" t="s">
        <v>119</v>
      </c>
      <c r="R118" s="101" t="s">
        <v>120</v>
      </c>
      <c r="S118" s="101" t="s">
        <v>121</v>
      </c>
      <c r="T118" s="102" t="s">
        <v>122</v>
      </c>
      <c r="U118" s="191"/>
      <c r="V118" s="191"/>
      <c r="W118" s="191"/>
      <c r="X118" s="191"/>
      <c r="Y118" s="191"/>
      <c r="Z118" s="191"/>
      <c r="AA118" s="191"/>
      <c r="AB118" s="191"/>
      <c r="AC118" s="191"/>
      <c r="AD118" s="191"/>
      <c r="AE118" s="191"/>
    </row>
    <row r="119" s="2" customFormat="1" ht="22.8" customHeight="1">
      <c r="A119" s="38"/>
      <c r="B119" s="39"/>
      <c r="C119" s="107" t="s">
        <v>123</v>
      </c>
      <c r="D119" s="40"/>
      <c r="E119" s="40"/>
      <c r="F119" s="40"/>
      <c r="G119" s="40"/>
      <c r="H119" s="40"/>
      <c r="I119" s="40"/>
      <c r="J119" s="198">
        <f>BK119</f>
        <v>0</v>
      </c>
      <c r="K119" s="40"/>
      <c r="L119" s="44"/>
      <c r="M119" s="103"/>
      <c r="N119" s="199"/>
      <c r="O119" s="104"/>
      <c r="P119" s="200">
        <f>P120</f>
        <v>0</v>
      </c>
      <c r="Q119" s="104"/>
      <c r="R119" s="200">
        <f>R120</f>
        <v>1.875</v>
      </c>
      <c r="S119" s="104"/>
      <c r="T119" s="201">
        <f>T120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77</v>
      </c>
      <c r="AU119" s="17" t="s">
        <v>108</v>
      </c>
      <c r="BK119" s="202">
        <f>BK120</f>
        <v>0</v>
      </c>
    </row>
    <row r="120" s="12" customFormat="1" ht="25.92" customHeight="1">
      <c r="A120" s="12"/>
      <c r="B120" s="203"/>
      <c r="C120" s="204"/>
      <c r="D120" s="205" t="s">
        <v>77</v>
      </c>
      <c r="E120" s="206" t="s">
        <v>124</v>
      </c>
      <c r="F120" s="206" t="s">
        <v>125</v>
      </c>
      <c r="G120" s="204"/>
      <c r="H120" s="204"/>
      <c r="I120" s="207"/>
      <c r="J120" s="208">
        <f>BK120</f>
        <v>0</v>
      </c>
      <c r="K120" s="204"/>
      <c r="L120" s="209"/>
      <c r="M120" s="210"/>
      <c r="N120" s="211"/>
      <c r="O120" s="211"/>
      <c r="P120" s="212">
        <f>P121+P133</f>
        <v>0</v>
      </c>
      <c r="Q120" s="211"/>
      <c r="R120" s="212">
        <f>R121+R133</f>
        <v>1.875</v>
      </c>
      <c r="S120" s="211"/>
      <c r="T120" s="213">
        <f>T121+T133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88</v>
      </c>
      <c r="AT120" s="215" t="s">
        <v>77</v>
      </c>
      <c r="AU120" s="215" t="s">
        <v>78</v>
      </c>
      <c r="AY120" s="214" t="s">
        <v>126</v>
      </c>
      <c r="BK120" s="216">
        <f>BK121+BK133</f>
        <v>0</v>
      </c>
    </row>
    <row r="121" s="12" customFormat="1" ht="22.8" customHeight="1">
      <c r="A121" s="12"/>
      <c r="B121" s="203"/>
      <c r="C121" s="204"/>
      <c r="D121" s="205" t="s">
        <v>77</v>
      </c>
      <c r="E121" s="217" t="s">
        <v>290</v>
      </c>
      <c r="F121" s="217" t="s">
        <v>291</v>
      </c>
      <c r="G121" s="204"/>
      <c r="H121" s="204"/>
      <c r="I121" s="207"/>
      <c r="J121" s="218">
        <f>BK121</f>
        <v>0</v>
      </c>
      <c r="K121" s="204"/>
      <c r="L121" s="209"/>
      <c r="M121" s="210"/>
      <c r="N121" s="211"/>
      <c r="O121" s="211"/>
      <c r="P121" s="212">
        <f>SUM(P122:P132)</f>
        <v>0</v>
      </c>
      <c r="Q121" s="211"/>
      <c r="R121" s="212">
        <f>SUM(R122:R132)</f>
        <v>0</v>
      </c>
      <c r="S121" s="211"/>
      <c r="T121" s="213">
        <f>SUM(T122:T132)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88</v>
      </c>
      <c r="AT121" s="215" t="s">
        <v>77</v>
      </c>
      <c r="AU121" s="215" t="s">
        <v>86</v>
      </c>
      <c r="AY121" s="214" t="s">
        <v>126</v>
      </c>
      <c r="BK121" s="216">
        <f>SUM(BK122:BK132)</f>
        <v>0</v>
      </c>
    </row>
    <row r="122" s="2" customFormat="1" ht="16.5" customHeight="1">
      <c r="A122" s="38"/>
      <c r="B122" s="39"/>
      <c r="C122" s="219" t="s">
        <v>86</v>
      </c>
      <c r="D122" s="219" t="s">
        <v>129</v>
      </c>
      <c r="E122" s="220" t="s">
        <v>292</v>
      </c>
      <c r="F122" s="221" t="s">
        <v>293</v>
      </c>
      <c r="G122" s="222" t="s">
        <v>132</v>
      </c>
      <c r="H122" s="223">
        <v>1</v>
      </c>
      <c r="I122" s="224"/>
      <c r="J122" s="225">
        <f>ROUND(I122*H122,2)</f>
        <v>0</v>
      </c>
      <c r="K122" s="226"/>
      <c r="L122" s="44"/>
      <c r="M122" s="227" t="s">
        <v>1</v>
      </c>
      <c r="N122" s="228" t="s">
        <v>43</v>
      </c>
      <c r="O122" s="91"/>
      <c r="P122" s="229">
        <f>O122*H122</f>
        <v>0</v>
      </c>
      <c r="Q122" s="229">
        <v>0</v>
      </c>
      <c r="R122" s="229">
        <f>Q122*H122</f>
        <v>0</v>
      </c>
      <c r="S122" s="229">
        <v>0</v>
      </c>
      <c r="T122" s="230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31" t="s">
        <v>133</v>
      </c>
      <c r="AT122" s="231" t="s">
        <v>129</v>
      </c>
      <c r="AU122" s="231" t="s">
        <v>88</v>
      </c>
      <c r="AY122" s="17" t="s">
        <v>126</v>
      </c>
      <c r="BE122" s="232">
        <f>IF(N122="základní",J122,0)</f>
        <v>0</v>
      </c>
      <c r="BF122" s="232">
        <f>IF(N122="snížená",J122,0)</f>
        <v>0</v>
      </c>
      <c r="BG122" s="232">
        <f>IF(N122="zákl. přenesená",J122,0)</f>
        <v>0</v>
      </c>
      <c r="BH122" s="232">
        <f>IF(N122="sníž. přenesená",J122,0)</f>
        <v>0</v>
      </c>
      <c r="BI122" s="232">
        <f>IF(N122="nulová",J122,0)</f>
        <v>0</v>
      </c>
      <c r="BJ122" s="17" t="s">
        <v>86</v>
      </c>
      <c r="BK122" s="232">
        <f>ROUND(I122*H122,2)</f>
        <v>0</v>
      </c>
      <c r="BL122" s="17" t="s">
        <v>133</v>
      </c>
      <c r="BM122" s="231" t="s">
        <v>294</v>
      </c>
    </row>
    <row r="123" s="13" customFormat="1">
      <c r="A123" s="13"/>
      <c r="B123" s="244"/>
      <c r="C123" s="245"/>
      <c r="D123" s="246" t="s">
        <v>141</v>
      </c>
      <c r="E123" s="247" t="s">
        <v>1</v>
      </c>
      <c r="F123" s="248" t="s">
        <v>295</v>
      </c>
      <c r="G123" s="245"/>
      <c r="H123" s="247" t="s">
        <v>1</v>
      </c>
      <c r="I123" s="249"/>
      <c r="J123" s="245"/>
      <c r="K123" s="245"/>
      <c r="L123" s="250"/>
      <c r="M123" s="251"/>
      <c r="N123" s="252"/>
      <c r="O123" s="252"/>
      <c r="P123" s="252"/>
      <c r="Q123" s="252"/>
      <c r="R123" s="252"/>
      <c r="S123" s="252"/>
      <c r="T123" s="25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54" t="s">
        <v>141</v>
      </c>
      <c r="AU123" s="254" t="s">
        <v>88</v>
      </c>
      <c r="AV123" s="13" t="s">
        <v>86</v>
      </c>
      <c r="AW123" s="13" t="s">
        <v>33</v>
      </c>
      <c r="AX123" s="13" t="s">
        <v>78</v>
      </c>
      <c r="AY123" s="254" t="s">
        <v>126</v>
      </c>
    </row>
    <row r="124" s="13" customFormat="1">
      <c r="A124" s="13"/>
      <c r="B124" s="244"/>
      <c r="C124" s="245"/>
      <c r="D124" s="246" t="s">
        <v>141</v>
      </c>
      <c r="E124" s="247" t="s">
        <v>1</v>
      </c>
      <c r="F124" s="248" t="s">
        <v>296</v>
      </c>
      <c r="G124" s="245"/>
      <c r="H124" s="247" t="s">
        <v>1</v>
      </c>
      <c r="I124" s="249"/>
      <c r="J124" s="245"/>
      <c r="K124" s="245"/>
      <c r="L124" s="250"/>
      <c r="M124" s="251"/>
      <c r="N124" s="252"/>
      <c r="O124" s="252"/>
      <c r="P124" s="252"/>
      <c r="Q124" s="252"/>
      <c r="R124" s="252"/>
      <c r="S124" s="252"/>
      <c r="T124" s="25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54" t="s">
        <v>141</v>
      </c>
      <c r="AU124" s="254" t="s">
        <v>88</v>
      </c>
      <c r="AV124" s="13" t="s">
        <v>86</v>
      </c>
      <c r="AW124" s="13" t="s">
        <v>33</v>
      </c>
      <c r="AX124" s="13" t="s">
        <v>78</v>
      </c>
      <c r="AY124" s="254" t="s">
        <v>126</v>
      </c>
    </row>
    <row r="125" s="13" customFormat="1">
      <c r="A125" s="13"/>
      <c r="B125" s="244"/>
      <c r="C125" s="245"/>
      <c r="D125" s="246" t="s">
        <v>141</v>
      </c>
      <c r="E125" s="247" t="s">
        <v>1</v>
      </c>
      <c r="F125" s="248" t="s">
        <v>227</v>
      </c>
      <c r="G125" s="245"/>
      <c r="H125" s="247" t="s">
        <v>1</v>
      </c>
      <c r="I125" s="249"/>
      <c r="J125" s="245"/>
      <c r="K125" s="245"/>
      <c r="L125" s="250"/>
      <c r="M125" s="251"/>
      <c r="N125" s="252"/>
      <c r="O125" s="252"/>
      <c r="P125" s="252"/>
      <c r="Q125" s="252"/>
      <c r="R125" s="252"/>
      <c r="S125" s="252"/>
      <c r="T125" s="25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54" t="s">
        <v>141</v>
      </c>
      <c r="AU125" s="254" t="s">
        <v>88</v>
      </c>
      <c r="AV125" s="13" t="s">
        <v>86</v>
      </c>
      <c r="AW125" s="13" t="s">
        <v>33</v>
      </c>
      <c r="AX125" s="13" t="s">
        <v>78</v>
      </c>
      <c r="AY125" s="254" t="s">
        <v>126</v>
      </c>
    </row>
    <row r="126" s="13" customFormat="1">
      <c r="A126" s="13"/>
      <c r="B126" s="244"/>
      <c r="C126" s="245"/>
      <c r="D126" s="246" t="s">
        <v>141</v>
      </c>
      <c r="E126" s="247" t="s">
        <v>1</v>
      </c>
      <c r="F126" s="248" t="s">
        <v>297</v>
      </c>
      <c r="G126" s="245"/>
      <c r="H126" s="247" t="s">
        <v>1</v>
      </c>
      <c r="I126" s="249"/>
      <c r="J126" s="245"/>
      <c r="K126" s="245"/>
      <c r="L126" s="250"/>
      <c r="M126" s="251"/>
      <c r="N126" s="252"/>
      <c r="O126" s="252"/>
      <c r="P126" s="252"/>
      <c r="Q126" s="252"/>
      <c r="R126" s="252"/>
      <c r="S126" s="252"/>
      <c r="T126" s="25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4" t="s">
        <v>141</v>
      </c>
      <c r="AU126" s="254" t="s">
        <v>88</v>
      </c>
      <c r="AV126" s="13" t="s">
        <v>86</v>
      </c>
      <c r="AW126" s="13" t="s">
        <v>33</v>
      </c>
      <c r="AX126" s="13" t="s">
        <v>78</v>
      </c>
      <c r="AY126" s="254" t="s">
        <v>126</v>
      </c>
    </row>
    <row r="127" s="13" customFormat="1">
      <c r="A127" s="13"/>
      <c r="B127" s="244"/>
      <c r="C127" s="245"/>
      <c r="D127" s="246" t="s">
        <v>141</v>
      </c>
      <c r="E127" s="247" t="s">
        <v>1</v>
      </c>
      <c r="F127" s="248" t="s">
        <v>298</v>
      </c>
      <c r="G127" s="245"/>
      <c r="H127" s="247" t="s">
        <v>1</v>
      </c>
      <c r="I127" s="249"/>
      <c r="J127" s="245"/>
      <c r="K127" s="245"/>
      <c r="L127" s="250"/>
      <c r="M127" s="251"/>
      <c r="N127" s="252"/>
      <c r="O127" s="252"/>
      <c r="P127" s="252"/>
      <c r="Q127" s="252"/>
      <c r="R127" s="252"/>
      <c r="S127" s="252"/>
      <c r="T127" s="25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4" t="s">
        <v>141</v>
      </c>
      <c r="AU127" s="254" t="s">
        <v>88</v>
      </c>
      <c r="AV127" s="13" t="s">
        <v>86</v>
      </c>
      <c r="AW127" s="13" t="s">
        <v>33</v>
      </c>
      <c r="AX127" s="13" t="s">
        <v>78</v>
      </c>
      <c r="AY127" s="254" t="s">
        <v>126</v>
      </c>
    </row>
    <row r="128" s="13" customFormat="1">
      <c r="A128" s="13"/>
      <c r="B128" s="244"/>
      <c r="C128" s="245"/>
      <c r="D128" s="246" t="s">
        <v>141</v>
      </c>
      <c r="E128" s="247" t="s">
        <v>1</v>
      </c>
      <c r="F128" s="248" t="s">
        <v>299</v>
      </c>
      <c r="G128" s="245"/>
      <c r="H128" s="247" t="s">
        <v>1</v>
      </c>
      <c r="I128" s="249"/>
      <c r="J128" s="245"/>
      <c r="K128" s="245"/>
      <c r="L128" s="250"/>
      <c r="M128" s="251"/>
      <c r="N128" s="252"/>
      <c r="O128" s="252"/>
      <c r="P128" s="252"/>
      <c r="Q128" s="252"/>
      <c r="R128" s="252"/>
      <c r="S128" s="252"/>
      <c r="T128" s="25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54" t="s">
        <v>141</v>
      </c>
      <c r="AU128" s="254" t="s">
        <v>88</v>
      </c>
      <c r="AV128" s="13" t="s">
        <v>86</v>
      </c>
      <c r="AW128" s="13" t="s">
        <v>33</v>
      </c>
      <c r="AX128" s="13" t="s">
        <v>78</v>
      </c>
      <c r="AY128" s="254" t="s">
        <v>126</v>
      </c>
    </row>
    <row r="129" s="13" customFormat="1">
      <c r="A129" s="13"/>
      <c r="B129" s="244"/>
      <c r="C129" s="245"/>
      <c r="D129" s="246" t="s">
        <v>141</v>
      </c>
      <c r="E129" s="247" t="s">
        <v>1</v>
      </c>
      <c r="F129" s="248" t="s">
        <v>300</v>
      </c>
      <c r="G129" s="245"/>
      <c r="H129" s="247" t="s">
        <v>1</v>
      </c>
      <c r="I129" s="249"/>
      <c r="J129" s="245"/>
      <c r="K129" s="245"/>
      <c r="L129" s="250"/>
      <c r="M129" s="251"/>
      <c r="N129" s="252"/>
      <c r="O129" s="252"/>
      <c r="P129" s="252"/>
      <c r="Q129" s="252"/>
      <c r="R129" s="252"/>
      <c r="S129" s="252"/>
      <c r="T129" s="25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4" t="s">
        <v>141</v>
      </c>
      <c r="AU129" s="254" t="s">
        <v>88</v>
      </c>
      <c r="AV129" s="13" t="s">
        <v>86</v>
      </c>
      <c r="AW129" s="13" t="s">
        <v>33</v>
      </c>
      <c r="AX129" s="13" t="s">
        <v>78</v>
      </c>
      <c r="AY129" s="254" t="s">
        <v>126</v>
      </c>
    </row>
    <row r="130" s="13" customFormat="1">
      <c r="A130" s="13"/>
      <c r="B130" s="244"/>
      <c r="C130" s="245"/>
      <c r="D130" s="246" t="s">
        <v>141</v>
      </c>
      <c r="E130" s="247" t="s">
        <v>1</v>
      </c>
      <c r="F130" s="248" t="s">
        <v>231</v>
      </c>
      <c r="G130" s="245"/>
      <c r="H130" s="247" t="s">
        <v>1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4" t="s">
        <v>141</v>
      </c>
      <c r="AU130" s="254" t="s">
        <v>88</v>
      </c>
      <c r="AV130" s="13" t="s">
        <v>86</v>
      </c>
      <c r="AW130" s="13" t="s">
        <v>33</v>
      </c>
      <c r="AX130" s="13" t="s">
        <v>78</v>
      </c>
      <c r="AY130" s="254" t="s">
        <v>126</v>
      </c>
    </row>
    <row r="131" s="14" customFormat="1">
      <c r="A131" s="14"/>
      <c r="B131" s="255"/>
      <c r="C131" s="256"/>
      <c r="D131" s="246" t="s">
        <v>141</v>
      </c>
      <c r="E131" s="257" t="s">
        <v>1</v>
      </c>
      <c r="F131" s="258" t="s">
        <v>86</v>
      </c>
      <c r="G131" s="256"/>
      <c r="H131" s="259">
        <v>1</v>
      </c>
      <c r="I131" s="260"/>
      <c r="J131" s="256"/>
      <c r="K131" s="256"/>
      <c r="L131" s="261"/>
      <c r="M131" s="262"/>
      <c r="N131" s="263"/>
      <c r="O131" s="263"/>
      <c r="P131" s="263"/>
      <c r="Q131" s="263"/>
      <c r="R131" s="263"/>
      <c r="S131" s="263"/>
      <c r="T131" s="26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5" t="s">
        <v>141</v>
      </c>
      <c r="AU131" s="265" t="s">
        <v>88</v>
      </c>
      <c r="AV131" s="14" t="s">
        <v>88</v>
      </c>
      <c r="AW131" s="14" t="s">
        <v>33</v>
      </c>
      <c r="AX131" s="14" t="s">
        <v>78</v>
      </c>
      <c r="AY131" s="265" t="s">
        <v>126</v>
      </c>
    </row>
    <row r="132" s="15" customFormat="1">
      <c r="A132" s="15"/>
      <c r="B132" s="266"/>
      <c r="C132" s="267"/>
      <c r="D132" s="246" t="s">
        <v>141</v>
      </c>
      <c r="E132" s="268" t="s">
        <v>1</v>
      </c>
      <c r="F132" s="269" t="s">
        <v>155</v>
      </c>
      <c r="G132" s="267"/>
      <c r="H132" s="270">
        <v>1</v>
      </c>
      <c r="I132" s="271"/>
      <c r="J132" s="267"/>
      <c r="K132" s="267"/>
      <c r="L132" s="272"/>
      <c r="M132" s="273"/>
      <c r="N132" s="274"/>
      <c r="O132" s="274"/>
      <c r="P132" s="274"/>
      <c r="Q132" s="274"/>
      <c r="R132" s="274"/>
      <c r="S132" s="274"/>
      <c r="T132" s="27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76" t="s">
        <v>141</v>
      </c>
      <c r="AU132" s="276" t="s">
        <v>88</v>
      </c>
      <c r="AV132" s="15" t="s">
        <v>156</v>
      </c>
      <c r="AW132" s="15" t="s">
        <v>33</v>
      </c>
      <c r="AX132" s="15" t="s">
        <v>86</v>
      </c>
      <c r="AY132" s="276" t="s">
        <v>126</v>
      </c>
    </row>
    <row r="133" s="12" customFormat="1" ht="22.8" customHeight="1">
      <c r="A133" s="12"/>
      <c r="B133" s="203"/>
      <c r="C133" s="204"/>
      <c r="D133" s="205" t="s">
        <v>77</v>
      </c>
      <c r="E133" s="217" t="s">
        <v>301</v>
      </c>
      <c r="F133" s="217" t="s">
        <v>302</v>
      </c>
      <c r="G133" s="204"/>
      <c r="H133" s="204"/>
      <c r="I133" s="207"/>
      <c r="J133" s="218">
        <f>BK133</f>
        <v>0</v>
      </c>
      <c r="K133" s="204"/>
      <c r="L133" s="209"/>
      <c r="M133" s="210"/>
      <c r="N133" s="211"/>
      <c r="O133" s="211"/>
      <c r="P133" s="212">
        <f>SUM(P134:P329)</f>
        <v>0</v>
      </c>
      <c r="Q133" s="211"/>
      <c r="R133" s="212">
        <f>SUM(R134:R329)</f>
        <v>1.875</v>
      </c>
      <c r="S133" s="211"/>
      <c r="T133" s="213">
        <f>SUM(T134:T329)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4" t="s">
        <v>88</v>
      </c>
      <c r="AT133" s="215" t="s">
        <v>77</v>
      </c>
      <c r="AU133" s="215" t="s">
        <v>86</v>
      </c>
      <c r="AY133" s="214" t="s">
        <v>126</v>
      </c>
      <c r="BK133" s="216">
        <f>SUM(BK134:BK329)</f>
        <v>0</v>
      </c>
    </row>
    <row r="134" s="2" customFormat="1" ht="16.5" customHeight="1">
      <c r="A134" s="38"/>
      <c r="B134" s="39"/>
      <c r="C134" s="219" t="s">
        <v>88</v>
      </c>
      <c r="D134" s="219" t="s">
        <v>129</v>
      </c>
      <c r="E134" s="220" t="s">
        <v>303</v>
      </c>
      <c r="F134" s="221" t="s">
        <v>304</v>
      </c>
      <c r="G134" s="222" t="s">
        <v>132</v>
      </c>
      <c r="H134" s="223">
        <v>1</v>
      </c>
      <c r="I134" s="224"/>
      <c r="J134" s="225">
        <f>ROUND(I134*H134,2)</f>
        <v>0</v>
      </c>
      <c r="K134" s="226"/>
      <c r="L134" s="44"/>
      <c r="M134" s="227" t="s">
        <v>1</v>
      </c>
      <c r="N134" s="228" t="s">
        <v>43</v>
      </c>
      <c r="O134" s="91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133</v>
      </c>
      <c r="AT134" s="231" t="s">
        <v>129</v>
      </c>
      <c r="AU134" s="231" t="s">
        <v>88</v>
      </c>
      <c r="AY134" s="17" t="s">
        <v>126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86</v>
      </c>
      <c r="BK134" s="232">
        <f>ROUND(I134*H134,2)</f>
        <v>0</v>
      </c>
      <c r="BL134" s="17" t="s">
        <v>133</v>
      </c>
      <c r="BM134" s="231" t="s">
        <v>305</v>
      </c>
    </row>
    <row r="135" s="2" customFormat="1" ht="16.5" customHeight="1">
      <c r="A135" s="38"/>
      <c r="B135" s="39"/>
      <c r="C135" s="233" t="s">
        <v>157</v>
      </c>
      <c r="D135" s="233" t="s">
        <v>135</v>
      </c>
      <c r="E135" s="234" t="s">
        <v>306</v>
      </c>
      <c r="F135" s="235" t="s">
        <v>307</v>
      </c>
      <c r="G135" s="236" t="s">
        <v>138</v>
      </c>
      <c r="H135" s="237">
        <v>40</v>
      </c>
      <c r="I135" s="238"/>
      <c r="J135" s="239">
        <f>ROUND(I135*H135,2)</f>
        <v>0</v>
      </c>
      <c r="K135" s="240"/>
      <c r="L135" s="241"/>
      <c r="M135" s="242" t="s">
        <v>1</v>
      </c>
      <c r="N135" s="243" t="s">
        <v>43</v>
      </c>
      <c r="O135" s="91"/>
      <c r="P135" s="229">
        <f>O135*H135</f>
        <v>0</v>
      </c>
      <c r="Q135" s="229">
        <v>0.014999999999999999</v>
      </c>
      <c r="R135" s="229">
        <f>Q135*H135</f>
        <v>0.59999999999999998</v>
      </c>
      <c r="S135" s="229">
        <v>0</v>
      </c>
      <c r="T135" s="23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1" t="s">
        <v>139</v>
      </c>
      <c r="AT135" s="231" t="s">
        <v>135</v>
      </c>
      <c r="AU135" s="231" t="s">
        <v>88</v>
      </c>
      <c r="AY135" s="17" t="s">
        <v>126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7" t="s">
        <v>86</v>
      </c>
      <c r="BK135" s="232">
        <f>ROUND(I135*H135,2)</f>
        <v>0</v>
      </c>
      <c r="BL135" s="17" t="s">
        <v>133</v>
      </c>
      <c r="BM135" s="231" t="s">
        <v>308</v>
      </c>
    </row>
    <row r="136" s="13" customFormat="1">
      <c r="A136" s="13"/>
      <c r="B136" s="244"/>
      <c r="C136" s="245"/>
      <c r="D136" s="246" t="s">
        <v>141</v>
      </c>
      <c r="E136" s="247" t="s">
        <v>1</v>
      </c>
      <c r="F136" s="248" t="s">
        <v>309</v>
      </c>
      <c r="G136" s="245"/>
      <c r="H136" s="247" t="s">
        <v>1</v>
      </c>
      <c r="I136" s="249"/>
      <c r="J136" s="245"/>
      <c r="K136" s="245"/>
      <c r="L136" s="250"/>
      <c r="M136" s="251"/>
      <c r="N136" s="252"/>
      <c r="O136" s="252"/>
      <c r="P136" s="252"/>
      <c r="Q136" s="252"/>
      <c r="R136" s="252"/>
      <c r="S136" s="252"/>
      <c r="T136" s="25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4" t="s">
        <v>141</v>
      </c>
      <c r="AU136" s="254" t="s">
        <v>88</v>
      </c>
      <c r="AV136" s="13" t="s">
        <v>86</v>
      </c>
      <c r="AW136" s="13" t="s">
        <v>33</v>
      </c>
      <c r="AX136" s="13" t="s">
        <v>78</v>
      </c>
      <c r="AY136" s="254" t="s">
        <v>126</v>
      </c>
    </row>
    <row r="137" s="13" customFormat="1">
      <c r="A137" s="13"/>
      <c r="B137" s="244"/>
      <c r="C137" s="245"/>
      <c r="D137" s="246" t="s">
        <v>141</v>
      </c>
      <c r="E137" s="247" t="s">
        <v>1</v>
      </c>
      <c r="F137" s="248" t="s">
        <v>310</v>
      </c>
      <c r="G137" s="245"/>
      <c r="H137" s="247" t="s">
        <v>1</v>
      </c>
      <c r="I137" s="249"/>
      <c r="J137" s="245"/>
      <c r="K137" s="245"/>
      <c r="L137" s="250"/>
      <c r="M137" s="251"/>
      <c r="N137" s="252"/>
      <c r="O137" s="252"/>
      <c r="P137" s="252"/>
      <c r="Q137" s="252"/>
      <c r="R137" s="252"/>
      <c r="S137" s="252"/>
      <c r="T137" s="25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4" t="s">
        <v>141</v>
      </c>
      <c r="AU137" s="254" t="s">
        <v>88</v>
      </c>
      <c r="AV137" s="13" t="s">
        <v>86</v>
      </c>
      <c r="AW137" s="13" t="s">
        <v>33</v>
      </c>
      <c r="AX137" s="13" t="s">
        <v>78</v>
      </c>
      <c r="AY137" s="254" t="s">
        <v>126</v>
      </c>
    </row>
    <row r="138" s="13" customFormat="1">
      <c r="A138" s="13"/>
      <c r="B138" s="244"/>
      <c r="C138" s="245"/>
      <c r="D138" s="246" t="s">
        <v>141</v>
      </c>
      <c r="E138" s="247" t="s">
        <v>1</v>
      </c>
      <c r="F138" s="248" t="s">
        <v>311</v>
      </c>
      <c r="G138" s="245"/>
      <c r="H138" s="247" t="s">
        <v>1</v>
      </c>
      <c r="I138" s="249"/>
      <c r="J138" s="245"/>
      <c r="K138" s="245"/>
      <c r="L138" s="250"/>
      <c r="M138" s="251"/>
      <c r="N138" s="252"/>
      <c r="O138" s="252"/>
      <c r="P138" s="252"/>
      <c r="Q138" s="252"/>
      <c r="R138" s="252"/>
      <c r="S138" s="252"/>
      <c r="T138" s="25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4" t="s">
        <v>141</v>
      </c>
      <c r="AU138" s="254" t="s">
        <v>88</v>
      </c>
      <c r="AV138" s="13" t="s">
        <v>86</v>
      </c>
      <c r="AW138" s="13" t="s">
        <v>33</v>
      </c>
      <c r="AX138" s="13" t="s">
        <v>78</v>
      </c>
      <c r="AY138" s="254" t="s">
        <v>126</v>
      </c>
    </row>
    <row r="139" s="13" customFormat="1">
      <c r="A139" s="13"/>
      <c r="B139" s="244"/>
      <c r="C139" s="245"/>
      <c r="D139" s="246" t="s">
        <v>141</v>
      </c>
      <c r="E139" s="247" t="s">
        <v>1</v>
      </c>
      <c r="F139" s="248" t="s">
        <v>312</v>
      </c>
      <c r="G139" s="245"/>
      <c r="H139" s="247" t="s">
        <v>1</v>
      </c>
      <c r="I139" s="249"/>
      <c r="J139" s="245"/>
      <c r="K139" s="245"/>
      <c r="L139" s="250"/>
      <c r="M139" s="251"/>
      <c r="N139" s="252"/>
      <c r="O139" s="252"/>
      <c r="P139" s="252"/>
      <c r="Q139" s="252"/>
      <c r="R139" s="252"/>
      <c r="S139" s="252"/>
      <c r="T139" s="25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4" t="s">
        <v>141</v>
      </c>
      <c r="AU139" s="254" t="s">
        <v>88</v>
      </c>
      <c r="AV139" s="13" t="s">
        <v>86</v>
      </c>
      <c r="AW139" s="13" t="s">
        <v>33</v>
      </c>
      <c r="AX139" s="13" t="s">
        <v>78</v>
      </c>
      <c r="AY139" s="254" t="s">
        <v>126</v>
      </c>
    </row>
    <row r="140" s="13" customFormat="1">
      <c r="A140" s="13"/>
      <c r="B140" s="244"/>
      <c r="C140" s="245"/>
      <c r="D140" s="246" t="s">
        <v>141</v>
      </c>
      <c r="E140" s="247" t="s">
        <v>1</v>
      </c>
      <c r="F140" s="248" t="s">
        <v>313</v>
      </c>
      <c r="G140" s="245"/>
      <c r="H140" s="247" t="s">
        <v>1</v>
      </c>
      <c r="I140" s="249"/>
      <c r="J140" s="245"/>
      <c r="K140" s="245"/>
      <c r="L140" s="250"/>
      <c r="M140" s="251"/>
      <c r="N140" s="252"/>
      <c r="O140" s="252"/>
      <c r="P140" s="252"/>
      <c r="Q140" s="252"/>
      <c r="R140" s="252"/>
      <c r="S140" s="252"/>
      <c r="T140" s="25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4" t="s">
        <v>141</v>
      </c>
      <c r="AU140" s="254" t="s">
        <v>88</v>
      </c>
      <c r="AV140" s="13" t="s">
        <v>86</v>
      </c>
      <c r="AW140" s="13" t="s">
        <v>33</v>
      </c>
      <c r="AX140" s="13" t="s">
        <v>78</v>
      </c>
      <c r="AY140" s="254" t="s">
        <v>126</v>
      </c>
    </row>
    <row r="141" s="13" customFormat="1">
      <c r="A141" s="13"/>
      <c r="B141" s="244"/>
      <c r="C141" s="245"/>
      <c r="D141" s="246" t="s">
        <v>141</v>
      </c>
      <c r="E141" s="247" t="s">
        <v>1</v>
      </c>
      <c r="F141" s="248" t="s">
        <v>314</v>
      </c>
      <c r="G141" s="245"/>
      <c r="H141" s="247" t="s">
        <v>1</v>
      </c>
      <c r="I141" s="249"/>
      <c r="J141" s="245"/>
      <c r="K141" s="245"/>
      <c r="L141" s="250"/>
      <c r="M141" s="251"/>
      <c r="N141" s="252"/>
      <c r="O141" s="252"/>
      <c r="P141" s="252"/>
      <c r="Q141" s="252"/>
      <c r="R141" s="252"/>
      <c r="S141" s="252"/>
      <c r="T141" s="25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4" t="s">
        <v>141</v>
      </c>
      <c r="AU141" s="254" t="s">
        <v>88</v>
      </c>
      <c r="AV141" s="13" t="s">
        <v>86</v>
      </c>
      <c r="AW141" s="13" t="s">
        <v>33</v>
      </c>
      <c r="AX141" s="13" t="s">
        <v>78</v>
      </c>
      <c r="AY141" s="254" t="s">
        <v>126</v>
      </c>
    </row>
    <row r="142" s="13" customFormat="1">
      <c r="A142" s="13"/>
      <c r="B142" s="244"/>
      <c r="C142" s="245"/>
      <c r="D142" s="246" t="s">
        <v>141</v>
      </c>
      <c r="E142" s="247" t="s">
        <v>1</v>
      </c>
      <c r="F142" s="248" t="s">
        <v>231</v>
      </c>
      <c r="G142" s="245"/>
      <c r="H142" s="247" t="s">
        <v>1</v>
      </c>
      <c r="I142" s="249"/>
      <c r="J142" s="245"/>
      <c r="K142" s="245"/>
      <c r="L142" s="250"/>
      <c r="M142" s="251"/>
      <c r="N142" s="252"/>
      <c r="O142" s="252"/>
      <c r="P142" s="252"/>
      <c r="Q142" s="252"/>
      <c r="R142" s="252"/>
      <c r="S142" s="252"/>
      <c r="T142" s="25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4" t="s">
        <v>141</v>
      </c>
      <c r="AU142" s="254" t="s">
        <v>88</v>
      </c>
      <c r="AV142" s="13" t="s">
        <v>86</v>
      </c>
      <c r="AW142" s="13" t="s">
        <v>33</v>
      </c>
      <c r="AX142" s="13" t="s">
        <v>78</v>
      </c>
      <c r="AY142" s="254" t="s">
        <v>126</v>
      </c>
    </row>
    <row r="143" s="13" customFormat="1">
      <c r="A143" s="13"/>
      <c r="B143" s="244"/>
      <c r="C143" s="245"/>
      <c r="D143" s="246" t="s">
        <v>141</v>
      </c>
      <c r="E143" s="247" t="s">
        <v>1</v>
      </c>
      <c r="F143" s="248" t="s">
        <v>315</v>
      </c>
      <c r="G143" s="245"/>
      <c r="H143" s="247" t="s">
        <v>1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4" t="s">
        <v>141</v>
      </c>
      <c r="AU143" s="254" t="s">
        <v>88</v>
      </c>
      <c r="AV143" s="13" t="s">
        <v>86</v>
      </c>
      <c r="AW143" s="13" t="s">
        <v>33</v>
      </c>
      <c r="AX143" s="13" t="s">
        <v>78</v>
      </c>
      <c r="AY143" s="254" t="s">
        <v>126</v>
      </c>
    </row>
    <row r="144" s="14" customFormat="1">
      <c r="A144" s="14"/>
      <c r="B144" s="255"/>
      <c r="C144" s="256"/>
      <c r="D144" s="246" t="s">
        <v>141</v>
      </c>
      <c r="E144" s="257" t="s">
        <v>1</v>
      </c>
      <c r="F144" s="258" t="s">
        <v>316</v>
      </c>
      <c r="G144" s="256"/>
      <c r="H144" s="259">
        <v>40</v>
      </c>
      <c r="I144" s="260"/>
      <c r="J144" s="256"/>
      <c r="K144" s="256"/>
      <c r="L144" s="261"/>
      <c r="M144" s="262"/>
      <c r="N144" s="263"/>
      <c r="O144" s="263"/>
      <c r="P144" s="263"/>
      <c r="Q144" s="263"/>
      <c r="R144" s="263"/>
      <c r="S144" s="263"/>
      <c r="T144" s="26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5" t="s">
        <v>141</v>
      </c>
      <c r="AU144" s="265" t="s">
        <v>88</v>
      </c>
      <c r="AV144" s="14" t="s">
        <v>88</v>
      </c>
      <c r="AW144" s="14" t="s">
        <v>33</v>
      </c>
      <c r="AX144" s="14" t="s">
        <v>78</v>
      </c>
      <c r="AY144" s="265" t="s">
        <v>126</v>
      </c>
    </row>
    <row r="145" s="15" customFormat="1">
      <c r="A145" s="15"/>
      <c r="B145" s="266"/>
      <c r="C145" s="267"/>
      <c r="D145" s="246" t="s">
        <v>141</v>
      </c>
      <c r="E145" s="268" t="s">
        <v>1</v>
      </c>
      <c r="F145" s="269" t="s">
        <v>155</v>
      </c>
      <c r="G145" s="267"/>
      <c r="H145" s="270">
        <v>40</v>
      </c>
      <c r="I145" s="271"/>
      <c r="J145" s="267"/>
      <c r="K145" s="267"/>
      <c r="L145" s="272"/>
      <c r="M145" s="273"/>
      <c r="N145" s="274"/>
      <c r="O145" s="274"/>
      <c r="P145" s="274"/>
      <c r="Q145" s="274"/>
      <c r="R145" s="274"/>
      <c r="S145" s="274"/>
      <c r="T145" s="27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6" t="s">
        <v>141</v>
      </c>
      <c r="AU145" s="276" t="s">
        <v>88</v>
      </c>
      <c r="AV145" s="15" t="s">
        <v>156</v>
      </c>
      <c r="AW145" s="15" t="s">
        <v>33</v>
      </c>
      <c r="AX145" s="15" t="s">
        <v>86</v>
      </c>
      <c r="AY145" s="276" t="s">
        <v>126</v>
      </c>
    </row>
    <row r="146" s="2" customFormat="1" ht="16.5" customHeight="1">
      <c r="A146" s="38"/>
      <c r="B146" s="39"/>
      <c r="C146" s="233" t="s">
        <v>156</v>
      </c>
      <c r="D146" s="233" t="s">
        <v>135</v>
      </c>
      <c r="E146" s="234" t="s">
        <v>317</v>
      </c>
      <c r="F146" s="235" t="s">
        <v>318</v>
      </c>
      <c r="G146" s="236" t="s">
        <v>138</v>
      </c>
      <c r="H146" s="237">
        <v>8</v>
      </c>
      <c r="I146" s="238"/>
      <c r="J146" s="239">
        <f>ROUND(I146*H146,2)</f>
        <v>0</v>
      </c>
      <c r="K146" s="240"/>
      <c r="L146" s="241"/>
      <c r="M146" s="242" t="s">
        <v>1</v>
      </c>
      <c r="N146" s="243" t="s">
        <v>43</v>
      </c>
      <c r="O146" s="91"/>
      <c r="P146" s="229">
        <f>O146*H146</f>
        <v>0</v>
      </c>
      <c r="Q146" s="229">
        <v>0.01</v>
      </c>
      <c r="R146" s="229">
        <f>Q146*H146</f>
        <v>0.080000000000000002</v>
      </c>
      <c r="S146" s="229">
        <v>0</v>
      </c>
      <c r="T146" s="23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1" t="s">
        <v>139</v>
      </c>
      <c r="AT146" s="231" t="s">
        <v>135</v>
      </c>
      <c r="AU146" s="231" t="s">
        <v>88</v>
      </c>
      <c r="AY146" s="17" t="s">
        <v>126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7" t="s">
        <v>86</v>
      </c>
      <c r="BK146" s="232">
        <f>ROUND(I146*H146,2)</f>
        <v>0</v>
      </c>
      <c r="BL146" s="17" t="s">
        <v>133</v>
      </c>
      <c r="BM146" s="231" t="s">
        <v>319</v>
      </c>
    </row>
    <row r="147" s="13" customFormat="1">
      <c r="A147" s="13"/>
      <c r="B147" s="244"/>
      <c r="C147" s="245"/>
      <c r="D147" s="246" t="s">
        <v>141</v>
      </c>
      <c r="E147" s="247" t="s">
        <v>1</v>
      </c>
      <c r="F147" s="248" t="s">
        <v>320</v>
      </c>
      <c r="G147" s="245"/>
      <c r="H147" s="247" t="s">
        <v>1</v>
      </c>
      <c r="I147" s="249"/>
      <c r="J147" s="245"/>
      <c r="K147" s="245"/>
      <c r="L147" s="250"/>
      <c r="M147" s="251"/>
      <c r="N147" s="252"/>
      <c r="O147" s="252"/>
      <c r="P147" s="252"/>
      <c r="Q147" s="252"/>
      <c r="R147" s="252"/>
      <c r="S147" s="252"/>
      <c r="T147" s="25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4" t="s">
        <v>141</v>
      </c>
      <c r="AU147" s="254" t="s">
        <v>88</v>
      </c>
      <c r="AV147" s="13" t="s">
        <v>86</v>
      </c>
      <c r="AW147" s="13" t="s">
        <v>33</v>
      </c>
      <c r="AX147" s="13" t="s">
        <v>78</v>
      </c>
      <c r="AY147" s="254" t="s">
        <v>126</v>
      </c>
    </row>
    <row r="148" s="13" customFormat="1">
      <c r="A148" s="13"/>
      <c r="B148" s="244"/>
      <c r="C148" s="245"/>
      <c r="D148" s="246" t="s">
        <v>141</v>
      </c>
      <c r="E148" s="247" t="s">
        <v>1</v>
      </c>
      <c r="F148" s="248" t="s">
        <v>321</v>
      </c>
      <c r="G148" s="245"/>
      <c r="H148" s="247" t="s">
        <v>1</v>
      </c>
      <c r="I148" s="249"/>
      <c r="J148" s="245"/>
      <c r="K148" s="245"/>
      <c r="L148" s="250"/>
      <c r="M148" s="251"/>
      <c r="N148" s="252"/>
      <c r="O148" s="252"/>
      <c r="P148" s="252"/>
      <c r="Q148" s="252"/>
      <c r="R148" s="252"/>
      <c r="S148" s="252"/>
      <c r="T148" s="25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4" t="s">
        <v>141</v>
      </c>
      <c r="AU148" s="254" t="s">
        <v>88</v>
      </c>
      <c r="AV148" s="13" t="s">
        <v>86</v>
      </c>
      <c r="AW148" s="13" t="s">
        <v>33</v>
      </c>
      <c r="AX148" s="13" t="s">
        <v>78</v>
      </c>
      <c r="AY148" s="254" t="s">
        <v>126</v>
      </c>
    </row>
    <row r="149" s="13" customFormat="1">
      <c r="A149" s="13"/>
      <c r="B149" s="244"/>
      <c r="C149" s="245"/>
      <c r="D149" s="246" t="s">
        <v>141</v>
      </c>
      <c r="E149" s="247" t="s">
        <v>1</v>
      </c>
      <c r="F149" s="248" t="s">
        <v>322</v>
      </c>
      <c r="G149" s="245"/>
      <c r="H149" s="247" t="s">
        <v>1</v>
      </c>
      <c r="I149" s="249"/>
      <c r="J149" s="245"/>
      <c r="K149" s="245"/>
      <c r="L149" s="250"/>
      <c r="M149" s="251"/>
      <c r="N149" s="252"/>
      <c r="O149" s="252"/>
      <c r="P149" s="252"/>
      <c r="Q149" s="252"/>
      <c r="R149" s="252"/>
      <c r="S149" s="252"/>
      <c r="T149" s="25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4" t="s">
        <v>141</v>
      </c>
      <c r="AU149" s="254" t="s">
        <v>88</v>
      </c>
      <c r="AV149" s="13" t="s">
        <v>86</v>
      </c>
      <c r="AW149" s="13" t="s">
        <v>33</v>
      </c>
      <c r="AX149" s="13" t="s">
        <v>78</v>
      </c>
      <c r="AY149" s="254" t="s">
        <v>126</v>
      </c>
    </row>
    <row r="150" s="13" customFormat="1">
      <c r="A150" s="13"/>
      <c r="B150" s="244"/>
      <c r="C150" s="245"/>
      <c r="D150" s="246" t="s">
        <v>141</v>
      </c>
      <c r="E150" s="247" t="s">
        <v>1</v>
      </c>
      <c r="F150" s="248" t="s">
        <v>323</v>
      </c>
      <c r="G150" s="245"/>
      <c r="H150" s="247" t="s">
        <v>1</v>
      </c>
      <c r="I150" s="249"/>
      <c r="J150" s="245"/>
      <c r="K150" s="245"/>
      <c r="L150" s="250"/>
      <c r="M150" s="251"/>
      <c r="N150" s="252"/>
      <c r="O150" s="252"/>
      <c r="P150" s="252"/>
      <c r="Q150" s="252"/>
      <c r="R150" s="252"/>
      <c r="S150" s="252"/>
      <c r="T150" s="25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4" t="s">
        <v>141</v>
      </c>
      <c r="AU150" s="254" t="s">
        <v>88</v>
      </c>
      <c r="AV150" s="13" t="s">
        <v>86</v>
      </c>
      <c r="AW150" s="13" t="s">
        <v>33</v>
      </c>
      <c r="AX150" s="13" t="s">
        <v>78</v>
      </c>
      <c r="AY150" s="254" t="s">
        <v>126</v>
      </c>
    </row>
    <row r="151" s="13" customFormat="1">
      <c r="A151" s="13"/>
      <c r="B151" s="244"/>
      <c r="C151" s="245"/>
      <c r="D151" s="246" t="s">
        <v>141</v>
      </c>
      <c r="E151" s="247" t="s">
        <v>1</v>
      </c>
      <c r="F151" s="248" t="s">
        <v>324</v>
      </c>
      <c r="G151" s="245"/>
      <c r="H151" s="247" t="s">
        <v>1</v>
      </c>
      <c r="I151" s="249"/>
      <c r="J151" s="245"/>
      <c r="K151" s="245"/>
      <c r="L151" s="250"/>
      <c r="M151" s="251"/>
      <c r="N151" s="252"/>
      <c r="O151" s="252"/>
      <c r="P151" s="252"/>
      <c r="Q151" s="252"/>
      <c r="R151" s="252"/>
      <c r="S151" s="252"/>
      <c r="T151" s="25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4" t="s">
        <v>141</v>
      </c>
      <c r="AU151" s="254" t="s">
        <v>88</v>
      </c>
      <c r="AV151" s="13" t="s">
        <v>86</v>
      </c>
      <c r="AW151" s="13" t="s">
        <v>33</v>
      </c>
      <c r="AX151" s="13" t="s">
        <v>78</v>
      </c>
      <c r="AY151" s="254" t="s">
        <v>126</v>
      </c>
    </row>
    <row r="152" s="13" customFormat="1">
      <c r="A152" s="13"/>
      <c r="B152" s="244"/>
      <c r="C152" s="245"/>
      <c r="D152" s="246" t="s">
        <v>141</v>
      </c>
      <c r="E152" s="247" t="s">
        <v>1</v>
      </c>
      <c r="F152" s="248" t="s">
        <v>325</v>
      </c>
      <c r="G152" s="245"/>
      <c r="H152" s="247" t="s">
        <v>1</v>
      </c>
      <c r="I152" s="249"/>
      <c r="J152" s="245"/>
      <c r="K152" s="245"/>
      <c r="L152" s="250"/>
      <c r="M152" s="251"/>
      <c r="N152" s="252"/>
      <c r="O152" s="252"/>
      <c r="P152" s="252"/>
      <c r="Q152" s="252"/>
      <c r="R152" s="252"/>
      <c r="S152" s="252"/>
      <c r="T152" s="25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4" t="s">
        <v>141</v>
      </c>
      <c r="AU152" s="254" t="s">
        <v>88</v>
      </c>
      <c r="AV152" s="13" t="s">
        <v>86</v>
      </c>
      <c r="AW152" s="13" t="s">
        <v>33</v>
      </c>
      <c r="AX152" s="13" t="s">
        <v>78</v>
      </c>
      <c r="AY152" s="254" t="s">
        <v>126</v>
      </c>
    </row>
    <row r="153" s="13" customFormat="1">
      <c r="A153" s="13"/>
      <c r="B153" s="244"/>
      <c r="C153" s="245"/>
      <c r="D153" s="246" t="s">
        <v>141</v>
      </c>
      <c r="E153" s="247" t="s">
        <v>1</v>
      </c>
      <c r="F153" s="248" t="s">
        <v>326</v>
      </c>
      <c r="G153" s="245"/>
      <c r="H153" s="247" t="s">
        <v>1</v>
      </c>
      <c r="I153" s="249"/>
      <c r="J153" s="245"/>
      <c r="K153" s="245"/>
      <c r="L153" s="250"/>
      <c r="M153" s="251"/>
      <c r="N153" s="252"/>
      <c r="O153" s="252"/>
      <c r="P153" s="252"/>
      <c r="Q153" s="252"/>
      <c r="R153" s="252"/>
      <c r="S153" s="252"/>
      <c r="T153" s="25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4" t="s">
        <v>141</v>
      </c>
      <c r="AU153" s="254" t="s">
        <v>88</v>
      </c>
      <c r="AV153" s="13" t="s">
        <v>86</v>
      </c>
      <c r="AW153" s="13" t="s">
        <v>33</v>
      </c>
      <c r="AX153" s="13" t="s">
        <v>78</v>
      </c>
      <c r="AY153" s="254" t="s">
        <v>126</v>
      </c>
    </row>
    <row r="154" s="13" customFormat="1">
      <c r="A154" s="13"/>
      <c r="B154" s="244"/>
      <c r="C154" s="245"/>
      <c r="D154" s="246" t="s">
        <v>141</v>
      </c>
      <c r="E154" s="247" t="s">
        <v>1</v>
      </c>
      <c r="F154" s="248" t="s">
        <v>231</v>
      </c>
      <c r="G154" s="245"/>
      <c r="H154" s="247" t="s">
        <v>1</v>
      </c>
      <c r="I154" s="249"/>
      <c r="J154" s="245"/>
      <c r="K154" s="245"/>
      <c r="L154" s="250"/>
      <c r="M154" s="251"/>
      <c r="N154" s="252"/>
      <c r="O154" s="252"/>
      <c r="P154" s="252"/>
      <c r="Q154" s="252"/>
      <c r="R154" s="252"/>
      <c r="S154" s="252"/>
      <c r="T154" s="25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4" t="s">
        <v>141</v>
      </c>
      <c r="AU154" s="254" t="s">
        <v>88</v>
      </c>
      <c r="AV154" s="13" t="s">
        <v>86</v>
      </c>
      <c r="AW154" s="13" t="s">
        <v>33</v>
      </c>
      <c r="AX154" s="13" t="s">
        <v>78</v>
      </c>
      <c r="AY154" s="254" t="s">
        <v>126</v>
      </c>
    </row>
    <row r="155" s="14" customFormat="1">
      <c r="A155" s="14"/>
      <c r="B155" s="255"/>
      <c r="C155" s="256"/>
      <c r="D155" s="246" t="s">
        <v>141</v>
      </c>
      <c r="E155" s="257" t="s">
        <v>1</v>
      </c>
      <c r="F155" s="258" t="s">
        <v>211</v>
      </c>
      <c r="G155" s="256"/>
      <c r="H155" s="259">
        <v>8</v>
      </c>
      <c r="I155" s="260"/>
      <c r="J155" s="256"/>
      <c r="K155" s="256"/>
      <c r="L155" s="261"/>
      <c r="M155" s="262"/>
      <c r="N155" s="263"/>
      <c r="O155" s="263"/>
      <c r="P155" s="263"/>
      <c r="Q155" s="263"/>
      <c r="R155" s="263"/>
      <c r="S155" s="263"/>
      <c r="T155" s="26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5" t="s">
        <v>141</v>
      </c>
      <c r="AU155" s="265" t="s">
        <v>88</v>
      </c>
      <c r="AV155" s="14" t="s">
        <v>88</v>
      </c>
      <c r="AW155" s="14" t="s">
        <v>33</v>
      </c>
      <c r="AX155" s="14" t="s">
        <v>78</v>
      </c>
      <c r="AY155" s="265" t="s">
        <v>126</v>
      </c>
    </row>
    <row r="156" s="15" customFormat="1">
      <c r="A156" s="15"/>
      <c r="B156" s="266"/>
      <c r="C156" s="267"/>
      <c r="D156" s="246" t="s">
        <v>141</v>
      </c>
      <c r="E156" s="268" t="s">
        <v>1</v>
      </c>
      <c r="F156" s="269" t="s">
        <v>155</v>
      </c>
      <c r="G156" s="267"/>
      <c r="H156" s="270">
        <v>8</v>
      </c>
      <c r="I156" s="271"/>
      <c r="J156" s="267"/>
      <c r="K156" s="267"/>
      <c r="L156" s="272"/>
      <c r="M156" s="273"/>
      <c r="N156" s="274"/>
      <c r="O156" s="274"/>
      <c r="P156" s="274"/>
      <c r="Q156" s="274"/>
      <c r="R156" s="274"/>
      <c r="S156" s="274"/>
      <c r="T156" s="27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76" t="s">
        <v>141</v>
      </c>
      <c r="AU156" s="276" t="s">
        <v>88</v>
      </c>
      <c r="AV156" s="15" t="s">
        <v>156</v>
      </c>
      <c r="AW156" s="15" t="s">
        <v>33</v>
      </c>
      <c r="AX156" s="15" t="s">
        <v>86</v>
      </c>
      <c r="AY156" s="276" t="s">
        <v>126</v>
      </c>
    </row>
    <row r="157" s="2" customFormat="1" ht="16.5" customHeight="1">
      <c r="A157" s="38"/>
      <c r="B157" s="39"/>
      <c r="C157" s="233" t="s">
        <v>176</v>
      </c>
      <c r="D157" s="233" t="s">
        <v>135</v>
      </c>
      <c r="E157" s="234" t="s">
        <v>327</v>
      </c>
      <c r="F157" s="235" t="s">
        <v>328</v>
      </c>
      <c r="G157" s="236" t="s">
        <v>138</v>
      </c>
      <c r="H157" s="237">
        <v>5</v>
      </c>
      <c r="I157" s="238"/>
      <c r="J157" s="239">
        <f>ROUND(I157*H157,2)</f>
        <v>0</v>
      </c>
      <c r="K157" s="240"/>
      <c r="L157" s="241"/>
      <c r="M157" s="242" t="s">
        <v>1</v>
      </c>
      <c r="N157" s="243" t="s">
        <v>43</v>
      </c>
      <c r="O157" s="91"/>
      <c r="P157" s="229">
        <f>O157*H157</f>
        <v>0</v>
      </c>
      <c r="Q157" s="229">
        <v>0.0050000000000000001</v>
      </c>
      <c r="R157" s="229">
        <f>Q157*H157</f>
        <v>0.025000000000000001</v>
      </c>
      <c r="S157" s="229">
        <v>0</v>
      </c>
      <c r="T157" s="23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1" t="s">
        <v>139</v>
      </c>
      <c r="AT157" s="231" t="s">
        <v>135</v>
      </c>
      <c r="AU157" s="231" t="s">
        <v>88</v>
      </c>
      <c r="AY157" s="17" t="s">
        <v>126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7" t="s">
        <v>86</v>
      </c>
      <c r="BK157" s="232">
        <f>ROUND(I157*H157,2)</f>
        <v>0</v>
      </c>
      <c r="BL157" s="17" t="s">
        <v>133</v>
      </c>
      <c r="BM157" s="231" t="s">
        <v>329</v>
      </c>
    </row>
    <row r="158" s="13" customFormat="1">
      <c r="A158" s="13"/>
      <c r="B158" s="244"/>
      <c r="C158" s="245"/>
      <c r="D158" s="246" t="s">
        <v>141</v>
      </c>
      <c r="E158" s="247" t="s">
        <v>1</v>
      </c>
      <c r="F158" s="248" t="s">
        <v>330</v>
      </c>
      <c r="G158" s="245"/>
      <c r="H158" s="247" t="s">
        <v>1</v>
      </c>
      <c r="I158" s="249"/>
      <c r="J158" s="245"/>
      <c r="K158" s="245"/>
      <c r="L158" s="250"/>
      <c r="M158" s="251"/>
      <c r="N158" s="252"/>
      <c r="O158" s="252"/>
      <c r="P158" s="252"/>
      <c r="Q158" s="252"/>
      <c r="R158" s="252"/>
      <c r="S158" s="252"/>
      <c r="T158" s="25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4" t="s">
        <v>141</v>
      </c>
      <c r="AU158" s="254" t="s">
        <v>88</v>
      </c>
      <c r="AV158" s="13" t="s">
        <v>86</v>
      </c>
      <c r="AW158" s="13" t="s">
        <v>33</v>
      </c>
      <c r="AX158" s="13" t="s">
        <v>78</v>
      </c>
      <c r="AY158" s="254" t="s">
        <v>126</v>
      </c>
    </row>
    <row r="159" s="13" customFormat="1">
      <c r="A159" s="13"/>
      <c r="B159" s="244"/>
      <c r="C159" s="245"/>
      <c r="D159" s="246" t="s">
        <v>141</v>
      </c>
      <c r="E159" s="247" t="s">
        <v>1</v>
      </c>
      <c r="F159" s="248" t="s">
        <v>331</v>
      </c>
      <c r="G159" s="245"/>
      <c r="H159" s="247" t="s">
        <v>1</v>
      </c>
      <c r="I159" s="249"/>
      <c r="J159" s="245"/>
      <c r="K159" s="245"/>
      <c r="L159" s="250"/>
      <c r="M159" s="251"/>
      <c r="N159" s="252"/>
      <c r="O159" s="252"/>
      <c r="P159" s="252"/>
      <c r="Q159" s="252"/>
      <c r="R159" s="252"/>
      <c r="S159" s="252"/>
      <c r="T159" s="25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4" t="s">
        <v>141</v>
      </c>
      <c r="AU159" s="254" t="s">
        <v>88</v>
      </c>
      <c r="AV159" s="13" t="s">
        <v>86</v>
      </c>
      <c r="AW159" s="13" t="s">
        <v>33</v>
      </c>
      <c r="AX159" s="13" t="s">
        <v>78</v>
      </c>
      <c r="AY159" s="254" t="s">
        <v>126</v>
      </c>
    </row>
    <row r="160" s="13" customFormat="1">
      <c r="A160" s="13"/>
      <c r="B160" s="244"/>
      <c r="C160" s="245"/>
      <c r="D160" s="246" t="s">
        <v>141</v>
      </c>
      <c r="E160" s="247" t="s">
        <v>1</v>
      </c>
      <c r="F160" s="248" t="s">
        <v>332</v>
      </c>
      <c r="G160" s="245"/>
      <c r="H160" s="247" t="s">
        <v>1</v>
      </c>
      <c r="I160" s="249"/>
      <c r="J160" s="245"/>
      <c r="K160" s="245"/>
      <c r="L160" s="250"/>
      <c r="M160" s="251"/>
      <c r="N160" s="252"/>
      <c r="O160" s="252"/>
      <c r="P160" s="252"/>
      <c r="Q160" s="252"/>
      <c r="R160" s="252"/>
      <c r="S160" s="252"/>
      <c r="T160" s="25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4" t="s">
        <v>141</v>
      </c>
      <c r="AU160" s="254" t="s">
        <v>88</v>
      </c>
      <c r="AV160" s="13" t="s">
        <v>86</v>
      </c>
      <c r="AW160" s="13" t="s">
        <v>33</v>
      </c>
      <c r="AX160" s="13" t="s">
        <v>78</v>
      </c>
      <c r="AY160" s="254" t="s">
        <v>126</v>
      </c>
    </row>
    <row r="161" s="13" customFormat="1">
      <c r="A161" s="13"/>
      <c r="B161" s="244"/>
      <c r="C161" s="245"/>
      <c r="D161" s="246" t="s">
        <v>141</v>
      </c>
      <c r="E161" s="247" t="s">
        <v>1</v>
      </c>
      <c r="F161" s="248" t="s">
        <v>163</v>
      </c>
      <c r="G161" s="245"/>
      <c r="H161" s="247" t="s">
        <v>1</v>
      </c>
      <c r="I161" s="249"/>
      <c r="J161" s="245"/>
      <c r="K161" s="245"/>
      <c r="L161" s="250"/>
      <c r="M161" s="251"/>
      <c r="N161" s="252"/>
      <c r="O161" s="252"/>
      <c r="P161" s="252"/>
      <c r="Q161" s="252"/>
      <c r="R161" s="252"/>
      <c r="S161" s="252"/>
      <c r="T161" s="25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4" t="s">
        <v>141</v>
      </c>
      <c r="AU161" s="254" t="s">
        <v>88</v>
      </c>
      <c r="AV161" s="13" t="s">
        <v>86</v>
      </c>
      <c r="AW161" s="13" t="s">
        <v>33</v>
      </c>
      <c r="AX161" s="13" t="s">
        <v>78</v>
      </c>
      <c r="AY161" s="254" t="s">
        <v>126</v>
      </c>
    </row>
    <row r="162" s="13" customFormat="1">
      <c r="A162" s="13"/>
      <c r="B162" s="244"/>
      <c r="C162" s="245"/>
      <c r="D162" s="246" t="s">
        <v>141</v>
      </c>
      <c r="E162" s="247" t="s">
        <v>1</v>
      </c>
      <c r="F162" s="248" t="s">
        <v>333</v>
      </c>
      <c r="G162" s="245"/>
      <c r="H162" s="247" t="s">
        <v>1</v>
      </c>
      <c r="I162" s="249"/>
      <c r="J162" s="245"/>
      <c r="K162" s="245"/>
      <c r="L162" s="250"/>
      <c r="M162" s="251"/>
      <c r="N162" s="252"/>
      <c r="O162" s="252"/>
      <c r="P162" s="252"/>
      <c r="Q162" s="252"/>
      <c r="R162" s="252"/>
      <c r="S162" s="252"/>
      <c r="T162" s="25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4" t="s">
        <v>141</v>
      </c>
      <c r="AU162" s="254" t="s">
        <v>88</v>
      </c>
      <c r="AV162" s="13" t="s">
        <v>86</v>
      </c>
      <c r="AW162" s="13" t="s">
        <v>33</v>
      </c>
      <c r="AX162" s="13" t="s">
        <v>78</v>
      </c>
      <c r="AY162" s="254" t="s">
        <v>126</v>
      </c>
    </row>
    <row r="163" s="13" customFormat="1">
      <c r="A163" s="13"/>
      <c r="B163" s="244"/>
      <c r="C163" s="245"/>
      <c r="D163" s="246" t="s">
        <v>141</v>
      </c>
      <c r="E163" s="247" t="s">
        <v>1</v>
      </c>
      <c r="F163" s="248" t="s">
        <v>334</v>
      </c>
      <c r="G163" s="245"/>
      <c r="H163" s="247" t="s">
        <v>1</v>
      </c>
      <c r="I163" s="249"/>
      <c r="J163" s="245"/>
      <c r="K163" s="245"/>
      <c r="L163" s="250"/>
      <c r="M163" s="251"/>
      <c r="N163" s="252"/>
      <c r="O163" s="252"/>
      <c r="P163" s="252"/>
      <c r="Q163" s="252"/>
      <c r="R163" s="252"/>
      <c r="S163" s="252"/>
      <c r="T163" s="25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4" t="s">
        <v>141</v>
      </c>
      <c r="AU163" s="254" t="s">
        <v>88</v>
      </c>
      <c r="AV163" s="13" t="s">
        <v>86</v>
      </c>
      <c r="AW163" s="13" t="s">
        <v>33</v>
      </c>
      <c r="AX163" s="13" t="s">
        <v>78</v>
      </c>
      <c r="AY163" s="254" t="s">
        <v>126</v>
      </c>
    </row>
    <row r="164" s="13" customFormat="1">
      <c r="A164" s="13"/>
      <c r="B164" s="244"/>
      <c r="C164" s="245"/>
      <c r="D164" s="246" t="s">
        <v>141</v>
      </c>
      <c r="E164" s="247" t="s">
        <v>1</v>
      </c>
      <c r="F164" s="248" t="s">
        <v>335</v>
      </c>
      <c r="G164" s="245"/>
      <c r="H164" s="247" t="s">
        <v>1</v>
      </c>
      <c r="I164" s="249"/>
      <c r="J164" s="245"/>
      <c r="K164" s="245"/>
      <c r="L164" s="250"/>
      <c r="M164" s="251"/>
      <c r="N164" s="252"/>
      <c r="O164" s="252"/>
      <c r="P164" s="252"/>
      <c r="Q164" s="252"/>
      <c r="R164" s="252"/>
      <c r="S164" s="252"/>
      <c r="T164" s="25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54" t="s">
        <v>141</v>
      </c>
      <c r="AU164" s="254" t="s">
        <v>88</v>
      </c>
      <c r="AV164" s="13" t="s">
        <v>86</v>
      </c>
      <c r="AW164" s="13" t="s">
        <v>33</v>
      </c>
      <c r="AX164" s="13" t="s">
        <v>78</v>
      </c>
      <c r="AY164" s="254" t="s">
        <v>126</v>
      </c>
    </row>
    <row r="165" s="13" customFormat="1">
      <c r="A165" s="13"/>
      <c r="B165" s="244"/>
      <c r="C165" s="245"/>
      <c r="D165" s="246" t="s">
        <v>141</v>
      </c>
      <c r="E165" s="247" t="s">
        <v>1</v>
      </c>
      <c r="F165" s="248" t="s">
        <v>154</v>
      </c>
      <c r="G165" s="245"/>
      <c r="H165" s="247" t="s">
        <v>1</v>
      </c>
      <c r="I165" s="249"/>
      <c r="J165" s="245"/>
      <c r="K165" s="245"/>
      <c r="L165" s="250"/>
      <c r="M165" s="251"/>
      <c r="N165" s="252"/>
      <c r="O165" s="252"/>
      <c r="P165" s="252"/>
      <c r="Q165" s="252"/>
      <c r="R165" s="252"/>
      <c r="S165" s="252"/>
      <c r="T165" s="25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4" t="s">
        <v>141</v>
      </c>
      <c r="AU165" s="254" t="s">
        <v>88</v>
      </c>
      <c r="AV165" s="13" t="s">
        <v>86</v>
      </c>
      <c r="AW165" s="13" t="s">
        <v>33</v>
      </c>
      <c r="AX165" s="13" t="s">
        <v>78</v>
      </c>
      <c r="AY165" s="254" t="s">
        <v>126</v>
      </c>
    </row>
    <row r="166" s="14" customFormat="1">
      <c r="A166" s="14"/>
      <c r="B166" s="255"/>
      <c r="C166" s="256"/>
      <c r="D166" s="246" t="s">
        <v>141</v>
      </c>
      <c r="E166" s="257" t="s">
        <v>1</v>
      </c>
      <c r="F166" s="258" t="s">
        <v>176</v>
      </c>
      <c r="G166" s="256"/>
      <c r="H166" s="259">
        <v>5</v>
      </c>
      <c r="I166" s="260"/>
      <c r="J166" s="256"/>
      <c r="K166" s="256"/>
      <c r="L166" s="261"/>
      <c r="M166" s="262"/>
      <c r="N166" s="263"/>
      <c r="O166" s="263"/>
      <c r="P166" s="263"/>
      <c r="Q166" s="263"/>
      <c r="R166" s="263"/>
      <c r="S166" s="263"/>
      <c r="T166" s="26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5" t="s">
        <v>141</v>
      </c>
      <c r="AU166" s="265" t="s">
        <v>88</v>
      </c>
      <c r="AV166" s="14" t="s">
        <v>88</v>
      </c>
      <c r="AW166" s="14" t="s">
        <v>33</v>
      </c>
      <c r="AX166" s="14" t="s">
        <v>78</v>
      </c>
      <c r="AY166" s="265" t="s">
        <v>126</v>
      </c>
    </row>
    <row r="167" s="15" customFormat="1">
      <c r="A167" s="15"/>
      <c r="B167" s="266"/>
      <c r="C167" s="267"/>
      <c r="D167" s="246" t="s">
        <v>141</v>
      </c>
      <c r="E167" s="268" t="s">
        <v>1</v>
      </c>
      <c r="F167" s="269" t="s">
        <v>155</v>
      </c>
      <c r="G167" s="267"/>
      <c r="H167" s="270">
        <v>5</v>
      </c>
      <c r="I167" s="271"/>
      <c r="J167" s="267"/>
      <c r="K167" s="267"/>
      <c r="L167" s="272"/>
      <c r="M167" s="273"/>
      <c r="N167" s="274"/>
      <c r="O167" s="274"/>
      <c r="P167" s="274"/>
      <c r="Q167" s="274"/>
      <c r="R167" s="274"/>
      <c r="S167" s="274"/>
      <c r="T167" s="27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76" t="s">
        <v>141</v>
      </c>
      <c r="AU167" s="276" t="s">
        <v>88</v>
      </c>
      <c r="AV167" s="15" t="s">
        <v>156</v>
      </c>
      <c r="AW167" s="15" t="s">
        <v>33</v>
      </c>
      <c r="AX167" s="15" t="s">
        <v>86</v>
      </c>
      <c r="AY167" s="276" t="s">
        <v>126</v>
      </c>
    </row>
    <row r="168" s="2" customFormat="1" ht="16.5" customHeight="1">
      <c r="A168" s="38"/>
      <c r="B168" s="39"/>
      <c r="C168" s="219" t="s">
        <v>188</v>
      </c>
      <c r="D168" s="219" t="s">
        <v>129</v>
      </c>
      <c r="E168" s="220" t="s">
        <v>336</v>
      </c>
      <c r="F168" s="221" t="s">
        <v>337</v>
      </c>
      <c r="G168" s="222" t="s">
        <v>132</v>
      </c>
      <c r="H168" s="223">
        <v>1</v>
      </c>
      <c r="I168" s="224"/>
      <c r="J168" s="225">
        <f>ROUND(I168*H168,2)</f>
        <v>0</v>
      </c>
      <c r="K168" s="226"/>
      <c r="L168" s="44"/>
      <c r="M168" s="227" t="s">
        <v>1</v>
      </c>
      <c r="N168" s="228" t="s">
        <v>43</v>
      </c>
      <c r="O168" s="91"/>
      <c r="P168" s="229">
        <f>O168*H168</f>
        <v>0</v>
      </c>
      <c r="Q168" s="229">
        <v>0</v>
      </c>
      <c r="R168" s="229">
        <f>Q168*H168</f>
        <v>0</v>
      </c>
      <c r="S168" s="229">
        <v>0</v>
      </c>
      <c r="T168" s="230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1" t="s">
        <v>133</v>
      </c>
      <c r="AT168" s="231" t="s">
        <v>129</v>
      </c>
      <c r="AU168" s="231" t="s">
        <v>88</v>
      </c>
      <c r="AY168" s="17" t="s">
        <v>126</v>
      </c>
      <c r="BE168" s="232">
        <f>IF(N168="základní",J168,0)</f>
        <v>0</v>
      </c>
      <c r="BF168" s="232">
        <f>IF(N168="snížená",J168,0)</f>
        <v>0</v>
      </c>
      <c r="BG168" s="232">
        <f>IF(N168="zákl. přenesená",J168,0)</f>
        <v>0</v>
      </c>
      <c r="BH168" s="232">
        <f>IF(N168="sníž. přenesená",J168,0)</f>
        <v>0</v>
      </c>
      <c r="BI168" s="232">
        <f>IF(N168="nulová",J168,0)</f>
        <v>0</v>
      </c>
      <c r="BJ168" s="17" t="s">
        <v>86</v>
      </c>
      <c r="BK168" s="232">
        <f>ROUND(I168*H168,2)</f>
        <v>0</v>
      </c>
      <c r="BL168" s="17" t="s">
        <v>133</v>
      </c>
      <c r="BM168" s="231" t="s">
        <v>338</v>
      </c>
    </row>
    <row r="169" s="2" customFormat="1" ht="16.5" customHeight="1">
      <c r="A169" s="38"/>
      <c r="B169" s="39"/>
      <c r="C169" s="233" t="s">
        <v>198</v>
      </c>
      <c r="D169" s="233" t="s">
        <v>135</v>
      </c>
      <c r="E169" s="234" t="s">
        <v>339</v>
      </c>
      <c r="F169" s="235" t="s">
        <v>340</v>
      </c>
      <c r="G169" s="236" t="s">
        <v>138</v>
      </c>
      <c r="H169" s="237">
        <v>3</v>
      </c>
      <c r="I169" s="238"/>
      <c r="J169" s="239">
        <f>ROUND(I169*H169,2)</f>
        <v>0</v>
      </c>
      <c r="K169" s="240"/>
      <c r="L169" s="241"/>
      <c r="M169" s="242" t="s">
        <v>1</v>
      </c>
      <c r="N169" s="243" t="s">
        <v>43</v>
      </c>
      <c r="O169" s="91"/>
      <c r="P169" s="229">
        <f>O169*H169</f>
        <v>0</v>
      </c>
      <c r="Q169" s="229">
        <v>0.050000000000000003</v>
      </c>
      <c r="R169" s="229">
        <f>Q169*H169</f>
        <v>0.15000000000000002</v>
      </c>
      <c r="S169" s="229">
        <v>0</v>
      </c>
      <c r="T169" s="23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1" t="s">
        <v>139</v>
      </c>
      <c r="AT169" s="231" t="s">
        <v>135</v>
      </c>
      <c r="AU169" s="231" t="s">
        <v>88</v>
      </c>
      <c r="AY169" s="17" t="s">
        <v>126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7" t="s">
        <v>86</v>
      </c>
      <c r="BK169" s="232">
        <f>ROUND(I169*H169,2)</f>
        <v>0</v>
      </c>
      <c r="BL169" s="17" t="s">
        <v>133</v>
      </c>
      <c r="BM169" s="231" t="s">
        <v>341</v>
      </c>
    </row>
    <row r="170" s="13" customFormat="1">
      <c r="A170" s="13"/>
      <c r="B170" s="244"/>
      <c r="C170" s="245"/>
      <c r="D170" s="246" t="s">
        <v>141</v>
      </c>
      <c r="E170" s="247" t="s">
        <v>1</v>
      </c>
      <c r="F170" s="248" t="s">
        <v>342</v>
      </c>
      <c r="G170" s="245"/>
      <c r="H170" s="247" t="s">
        <v>1</v>
      </c>
      <c r="I170" s="249"/>
      <c r="J170" s="245"/>
      <c r="K170" s="245"/>
      <c r="L170" s="250"/>
      <c r="M170" s="251"/>
      <c r="N170" s="252"/>
      <c r="O170" s="252"/>
      <c r="P170" s="252"/>
      <c r="Q170" s="252"/>
      <c r="R170" s="252"/>
      <c r="S170" s="252"/>
      <c r="T170" s="25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54" t="s">
        <v>141</v>
      </c>
      <c r="AU170" s="254" t="s">
        <v>88</v>
      </c>
      <c r="AV170" s="13" t="s">
        <v>86</v>
      </c>
      <c r="AW170" s="13" t="s">
        <v>33</v>
      </c>
      <c r="AX170" s="13" t="s">
        <v>78</v>
      </c>
      <c r="AY170" s="254" t="s">
        <v>126</v>
      </c>
    </row>
    <row r="171" s="13" customFormat="1">
      <c r="A171" s="13"/>
      <c r="B171" s="244"/>
      <c r="C171" s="245"/>
      <c r="D171" s="246" t="s">
        <v>141</v>
      </c>
      <c r="E171" s="247" t="s">
        <v>1</v>
      </c>
      <c r="F171" s="248" t="s">
        <v>343</v>
      </c>
      <c r="G171" s="245"/>
      <c r="H171" s="247" t="s">
        <v>1</v>
      </c>
      <c r="I171" s="249"/>
      <c r="J171" s="245"/>
      <c r="K171" s="245"/>
      <c r="L171" s="250"/>
      <c r="M171" s="251"/>
      <c r="N171" s="252"/>
      <c r="O171" s="252"/>
      <c r="P171" s="252"/>
      <c r="Q171" s="252"/>
      <c r="R171" s="252"/>
      <c r="S171" s="252"/>
      <c r="T171" s="25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4" t="s">
        <v>141</v>
      </c>
      <c r="AU171" s="254" t="s">
        <v>88</v>
      </c>
      <c r="AV171" s="13" t="s">
        <v>86</v>
      </c>
      <c r="AW171" s="13" t="s">
        <v>33</v>
      </c>
      <c r="AX171" s="13" t="s">
        <v>78</v>
      </c>
      <c r="AY171" s="254" t="s">
        <v>126</v>
      </c>
    </row>
    <row r="172" s="13" customFormat="1">
      <c r="A172" s="13"/>
      <c r="B172" s="244"/>
      <c r="C172" s="245"/>
      <c r="D172" s="246" t="s">
        <v>141</v>
      </c>
      <c r="E172" s="247" t="s">
        <v>1</v>
      </c>
      <c r="F172" s="248" t="s">
        <v>344</v>
      </c>
      <c r="G172" s="245"/>
      <c r="H172" s="247" t="s">
        <v>1</v>
      </c>
      <c r="I172" s="249"/>
      <c r="J172" s="245"/>
      <c r="K172" s="245"/>
      <c r="L172" s="250"/>
      <c r="M172" s="251"/>
      <c r="N172" s="252"/>
      <c r="O172" s="252"/>
      <c r="P172" s="252"/>
      <c r="Q172" s="252"/>
      <c r="R172" s="252"/>
      <c r="S172" s="252"/>
      <c r="T172" s="25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4" t="s">
        <v>141</v>
      </c>
      <c r="AU172" s="254" t="s">
        <v>88</v>
      </c>
      <c r="AV172" s="13" t="s">
        <v>86</v>
      </c>
      <c r="AW172" s="13" t="s">
        <v>33</v>
      </c>
      <c r="AX172" s="13" t="s">
        <v>78</v>
      </c>
      <c r="AY172" s="254" t="s">
        <v>126</v>
      </c>
    </row>
    <row r="173" s="13" customFormat="1">
      <c r="A173" s="13"/>
      <c r="B173" s="244"/>
      <c r="C173" s="245"/>
      <c r="D173" s="246" t="s">
        <v>141</v>
      </c>
      <c r="E173" s="247" t="s">
        <v>1</v>
      </c>
      <c r="F173" s="248" t="s">
        <v>345</v>
      </c>
      <c r="G173" s="245"/>
      <c r="H173" s="247" t="s">
        <v>1</v>
      </c>
      <c r="I173" s="249"/>
      <c r="J173" s="245"/>
      <c r="K173" s="245"/>
      <c r="L173" s="250"/>
      <c r="M173" s="251"/>
      <c r="N173" s="252"/>
      <c r="O173" s="252"/>
      <c r="P173" s="252"/>
      <c r="Q173" s="252"/>
      <c r="R173" s="252"/>
      <c r="S173" s="252"/>
      <c r="T173" s="25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54" t="s">
        <v>141</v>
      </c>
      <c r="AU173" s="254" t="s">
        <v>88</v>
      </c>
      <c r="AV173" s="13" t="s">
        <v>86</v>
      </c>
      <c r="AW173" s="13" t="s">
        <v>33</v>
      </c>
      <c r="AX173" s="13" t="s">
        <v>78</v>
      </c>
      <c r="AY173" s="254" t="s">
        <v>126</v>
      </c>
    </row>
    <row r="174" s="13" customFormat="1">
      <c r="A174" s="13"/>
      <c r="B174" s="244"/>
      <c r="C174" s="245"/>
      <c r="D174" s="246" t="s">
        <v>141</v>
      </c>
      <c r="E174" s="247" t="s">
        <v>1</v>
      </c>
      <c r="F174" s="248" t="s">
        <v>346</v>
      </c>
      <c r="G174" s="245"/>
      <c r="H174" s="247" t="s">
        <v>1</v>
      </c>
      <c r="I174" s="249"/>
      <c r="J174" s="245"/>
      <c r="K174" s="245"/>
      <c r="L174" s="250"/>
      <c r="M174" s="251"/>
      <c r="N174" s="252"/>
      <c r="O174" s="252"/>
      <c r="P174" s="252"/>
      <c r="Q174" s="252"/>
      <c r="R174" s="252"/>
      <c r="S174" s="252"/>
      <c r="T174" s="25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4" t="s">
        <v>141</v>
      </c>
      <c r="AU174" s="254" t="s">
        <v>88</v>
      </c>
      <c r="AV174" s="13" t="s">
        <v>86</v>
      </c>
      <c r="AW174" s="13" t="s">
        <v>33</v>
      </c>
      <c r="AX174" s="13" t="s">
        <v>78</v>
      </c>
      <c r="AY174" s="254" t="s">
        <v>126</v>
      </c>
    </row>
    <row r="175" s="13" customFormat="1">
      <c r="A175" s="13"/>
      <c r="B175" s="244"/>
      <c r="C175" s="245"/>
      <c r="D175" s="246" t="s">
        <v>141</v>
      </c>
      <c r="E175" s="247" t="s">
        <v>1</v>
      </c>
      <c r="F175" s="248" t="s">
        <v>347</v>
      </c>
      <c r="G175" s="245"/>
      <c r="H175" s="247" t="s">
        <v>1</v>
      </c>
      <c r="I175" s="249"/>
      <c r="J175" s="245"/>
      <c r="K175" s="245"/>
      <c r="L175" s="250"/>
      <c r="M175" s="251"/>
      <c r="N175" s="252"/>
      <c r="O175" s="252"/>
      <c r="P175" s="252"/>
      <c r="Q175" s="252"/>
      <c r="R175" s="252"/>
      <c r="S175" s="252"/>
      <c r="T175" s="25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4" t="s">
        <v>141</v>
      </c>
      <c r="AU175" s="254" t="s">
        <v>88</v>
      </c>
      <c r="AV175" s="13" t="s">
        <v>86</v>
      </c>
      <c r="AW175" s="13" t="s">
        <v>33</v>
      </c>
      <c r="AX175" s="13" t="s">
        <v>78</v>
      </c>
      <c r="AY175" s="254" t="s">
        <v>126</v>
      </c>
    </row>
    <row r="176" s="13" customFormat="1">
      <c r="A176" s="13"/>
      <c r="B176" s="244"/>
      <c r="C176" s="245"/>
      <c r="D176" s="246" t="s">
        <v>141</v>
      </c>
      <c r="E176" s="247" t="s">
        <v>1</v>
      </c>
      <c r="F176" s="248" t="s">
        <v>231</v>
      </c>
      <c r="G176" s="245"/>
      <c r="H176" s="247" t="s">
        <v>1</v>
      </c>
      <c r="I176" s="249"/>
      <c r="J176" s="245"/>
      <c r="K176" s="245"/>
      <c r="L176" s="250"/>
      <c r="M176" s="251"/>
      <c r="N176" s="252"/>
      <c r="O176" s="252"/>
      <c r="P176" s="252"/>
      <c r="Q176" s="252"/>
      <c r="R176" s="252"/>
      <c r="S176" s="252"/>
      <c r="T176" s="25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4" t="s">
        <v>141</v>
      </c>
      <c r="AU176" s="254" t="s">
        <v>88</v>
      </c>
      <c r="AV176" s="13" t="s">
        <v>86</v>
      </c>
      <c r="AW176" s="13" t="s">
        <v>33</v>
      </c>
      <c r="AX176" s="13" t="s">
        <v>78</v>
      </c>
      <c r="AY176" s="254" t="s">
        <v>126</v>
      </c>
    </row>
    <row r="177" s="14" customFormat="1">
      <c r="A177" s="14"/>
      <c r="B177" s="255"/>
      <c r="C177" s="256"/>
      <c r="D177" s="246" t="s">
        <v>141</v>
      </c>
      <c r="E177" s="257" t="s">
        <v>1</v>
      </c>
      <c r="F177" s="258" t="s">
        <v>157</v>
      </c>
      <c r="G177" s="256"/>
      <c r="H177" s="259">
        <v>3</v>
      </c>
      <c r="I177" s="260"/>
      <c r="J177" s="256"/>
      <c r="K177" s="256"/>
      <c r="L177" s="261"/>
      <c r="M177" s="262"/>
      <c r="N177" s="263"/>
      <c r="O177" s="263"/>
      <c r="P177" s="263"/>
      <c r="Q177" s="263"/>
      <c r="R177" s="263"/>
      <c r="S177" s="263"/>
      <c r="T177" s="26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5" t="s">
        <v>141</v>
      </c>
      <c r="AU177" s="265" t="s">
        <v>88</v>
      </c>
      <c r="AV177" s="14" t="s">
        <v>88</v>
      </c>
      <c r="AW177" s="14" t="s">
        <v>33</v>
      </c>
      <c r="AX177" s="14" t="s">
        <v>78</v>
      </c>
      <c r="AY177" s="265" t="s">
        <v>126</v>
      </c>
    </row>
    <row r="178" s="15" customFormat="1">
      <c r="A178" s="15"/>
      <c r="B178" s="266"/>
      <c r="C178" s="267"/>
      <c r="D178" s="246" t="s">
        <v>141</v>
      </c>
      <c r="E178" s="268" t="s">
        <v>1</v>
      </c>
      <c r="F178" s="269" t="s">
        <v>155</v>
      </c>
      <c r="G178" s="267"/>
      <c r="H178" s="270">
        <v>3</v>
      </c>
      <c r="I178" s="271"/>
      <c r="J178" s="267"/>
      <c r="K178" s="267"/>
      <c r="L178" s="272"/>
      <c r="M178" s="273"/>
      <c r="N178" s="274"/>
      <c r="O178" s="274"/>
      <c r="P178" s="274"/>
      <c r="Q178" s="274"/>
      <c r="R178" s="274"/>
      <c r="S178" s="274"/>
      <c r="T178" s="27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76" t="s">
        <v>141</v>
      </c>
      <c r="AU178" s="276" t="s">
        <v>88</v>
      </c>
      <c r="AV178" s="15" t="s">
        <v>156</v>
      </c>
      <c r="AW178" s="15" t="s">
        <v>33</v>
      </c>
      <c r="AX178" s="15" t="s">
        <v>86</v>
      </c>
      <c r="AY178" s="276" t="s">
        <v>126</v>
      </c>
    </row>
    <row r="179" s="2" customFormat="1" ht="16.5" customHeight="1">
      <c r="A179" s="38"/>
      <c r="B179" s="39"/>
      <c r="C179" s="233" t="s">
        <v>211</v>
      </c>
      <c r="D179" s="233" t="s">
        <v>135</v>
      </c>
      <c r="E179" s="234" t="s">
        <v>348</v>
      </c>
      <c r="F179" s="235" t="s">
        <v>340</v>
      </c>
      <c r="G179" s="236" t="s">
        <v>138</v>
      </c>
      <c r="H179" s="237">
        <v>1</v>
      </c>
      <c r="I179" s="238"/>
      <c r="J179" s="239">
        <f>ROUND(I179*H179,2)</f>
        <v>0</v>
      </c>
      <c r="K179" s="240"/>
      <c r="L179" s="241"/>
      <c r="M179" s="242" t="s">
        <v>1</v>
      </c>
      <c r="N179" s="243" t="s">
        <v>43</v>
      </c>
      <c r="O179" s="91"/>
      <c r="P179" s="229">
        <f>O179*H179</f>
        <v>0</v>
      </c>
      <c r="Q179" s="229">
        <v>0.050000000000000003</v>
      </c>
      <c r="R179" s="229">
        <f>Q179*H179</f>
        <v>0.050000000000000003</v>
      </c>
      <c r="S179" s="229">
        <v>0</v>
      </c>
      <c r="T179" s="230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1" t="s">
        <v>139</v>
      </c>
      <c r="AT179" s="231" t="s">
        <v>135</v>
      </c>
      <c r="AU179" s="231" t="s">
        <v>88</v>
      </c>
      <c r="AY179" s="17" t="s">
        <v>126</v>
      </c>
      <c r="BE179" s="232">
        <f>IF(N179="základní",J179,0)</f>
        <v>0</v>
      </c>
      <c r="BF179" s="232">
        <f>IF(N179="snížená",J179,0)</f>
        <v>0</v>
      </c>
      <c r="BG179" s="232">
        <f>IF(N179="zákl. přenesená",J179,0)</f>
        <v>0</v>
      </c>
      <c r="BH179" s="232">
        <f>IF(N179="sníž. přenesená",J179,0)</f>
        <v>0</v>
      </c>
      <c r="BI179" s="232">
        <f>IF(N179="nulová",J179,0)</f>
        <v>0</v>
      </c>
      <c r="BJ179" s="17" t="s">
        <v>86</v>
      </c>
      <c r="BK179" s="232">
        <f>ROUND(I179*H179,2)</f>
        <v>0</v>
      </c>
      <c r="BL179" s="17" t="s">
        <v>133</v>
      </c>
      <c r="BM179" s="231" t="s">
        <v>349</v>
      </c>
    </row>
    <row r="180" s="13" customFormat="1">
      <c r="A180" s="13"/>
      <c r="B180" s="244"/>
      <c r="C180" s="245"/>
      <c r="D180" s="246" t="s">
        <v>141</v>
      </c>
      <c r="E180" s="247" t="s">
        <v>1</v>
      </c>
      <c r="F180" s="248" t="s">
        <v>350</v>
      </c>
      <c r="G180" s="245"/>
      <c r="H180" s="247" t="s">
        <v>1</v>
      </c>
      <c r="I180" s="249"/>
      <c r="J180" s="245"/>
      <c r="K180" s="245"/>
      <c r="L180" s="250"/>
      <c r="M180" s="251"/>
      <c r="N180" s="252"/>
      <c r="O180" s="252"/>
      <c r="P180" s="252"/>
      <c r="Q180" s="252"/>
      <c r="R180" s="252"/>
      <c r="S180" s="252"/>
      <c r="T180" s="25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4" t="s">
        <v>141</v>
      </c>
      <c r="AU180" s="254" t="s">
        <v>88</v>
      </c>
      <c r="AV180" s="13" t="s">
        <v>86</v>
      </c>
      <c r="AW180" s="13" t="s">
        <v>33</v>
      </c>
      <c r="AX180" s="13" t="s">
        <v>78</v>
      </c>
      <c r="AY180" s="254" t="s">
        <v>126</v>
      </c>
    </row>
    <row r="181" s="13" customFormat="1">
      <c r="A181" s="13"/>
      <c r="B181" s="244"/>
      <c r="C181" s="245"/>
      <c r="D181" s="246" t="s">
        <v>141</v>
      </c>
      <c r="E181" s="247" t="s">
        <v>1</v>
      </c>
      <c r="F181" s="248" t="s">
        <v>351</v>
      </c>
      <c r="G181" s="245"/>
      <c r="H181" s="247" t="s">
        <v>1</v>
      </c>
      <c r="I181" s="249"/>
      <c r="J181" s="245"/>
      <c r="K181" s="245"/>
      <c r="L181" s="250"/>
      <c r="M181" s="251"/>
      <c r="N181" s="252"/>
      <c r="O181" s="252"/>
      <c r="P181" s="252"/>
      <c r="Q181" s="252"/>
      <c r="R181" s="252"/>
      <c r="S181" s="252"/>
      <c r="T181" s="25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4" t="s">
        <v>141</v>
      </c>
      <c r="AU181" s="254" t="s">
        <v>88</v>
      </c>
      <c r="AV181" s="13" t="s">
        <v>86</v>
      </c>
      <c r="AW181" s="13" t="s">
        <v>33</v>
      </c>
      <c r="AX181" s="13" t="s">
        <v>78</v>
      </c>
      <c r="AY181" s="254" t="s">
        <v>126</v>
      </c>
    </row>
    <row r="182" s="13" customFormat="1">
      <c r="A182" s="13"/>
      <c r="B182" s="244"/>
      <c r="C182" s="245"/>
      <c r="D182" s="246" t="s">
        <v>141</v>
      </c>
      <c r="E182" s="247" t="s">
        <v>1</v>
      </c>
      <c r="F182" s="248" t="s">
        <v>227</v>
      </c>
      <c r="G182" s="245"/>
      <c r="H182" s="247" t="s">
        <v>1</v>
      </c>
      <c r="I182" s="249"/>
      <c r="J182" s="245"/>
      <c r="K182" s="245"/>
      <c r="L182" s="250"/>
      <c r="M182" s="251"/>
      <c r="N182" s="252"/>
      <c r="O182" s="252"/>
      <c r="P182" s="252"/>
      <c r="Q182" s="252"/>
      <c r="R182" s="252"/>
      <c r="S182" s="252"/>
      <c r="T182" s="25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4" t="s">
        <v>141</v>
      </c>
      <c r="AU182" s="254" t="s">
        <v>88</v>
      </c>
      <c r="AV182" s="13" t="s">
        <v>86</v>
      </c>
      <c r="AW182" s="13" t="s">
        <v>33</v>
      </c>
      <c r="AX182" s="13" t="s">
        <v>78</v>
      </c>
      <c r="AY182" s="254" t="s">
        <v>126</v>
      </c>
    </row>
    <row r="183" s="13" customFormat="1">
      <c r="A183" s="13"/>
      <c r="B183" s="244"/>
      <c r="C183" s="245"/>
      <c r="D183" s="246" t="s">
        <v>141</v>
      </c>
      <c r="E183" s="247" t="s">
        <v>1</v>
      </c>
      <c r="F183" s="248" t="s">
        <v>345</v>
      </c>
      <c r="G183" s="245"/>
      <c r="H183" s="247" t="s">
        <v>1</v>
      </c>
      <c r="I183" s="249"/>
      <c r="J183" s="245"/>
      <c r="K183" s="245"/>
      <c r="L183" s="250"/>
      <c r="M183" s="251"/>
      <c r="N183" s="252"/>
      <c r="O183" s="252"/>
      <c r="P183" s="252"/>
      <c r="Q183" s="252"/>
      <c r="R183" s="252"/>
      <c r="S183" s="252"/>
      <c r="T183" s="25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4" t="s">
        <v>141</v>
      </c>
      <c r="AU183" s="254" t="s">
        <v>88</v>
      </c>
      <c r="AV183" s="13" t="s">
        <v>86</v>
      </c>
      <c r="AW183" s="13" t="s">
        <v>33</v>
      </c>
      <c r="AX183" s="13" t="s">
        <v>78</v>
      </c>
      <c r="AY183" s="254" t="s">
        <v>126</v>
      </c>
    </row>
    <row r="184" s="13" customFormat="1">
      <c r="A184" s="13"/>
      <c r="B184" s="244"/>
      <c r="C184" s="245"/>
      <c r="D184" s="246" t="s">
        <v>141</v>
      </c>
      <c r="E184" s="247" t="s">
        <v>1</v>
      </c>
      <c r="F184" s="248" t="s">
        <v>352</v>
      </c>
      <c r="G184" s="245"/>
      <c r="H184" s="247" t="s">
        <v>1</v>
      </c>
      <c r="I184" s="249"/>
      <c r="J184" s="245"/>
      <c r="K184" s="245"/>
      <c r="L184" s="250"/>
      <c r="M184" s="251"/>
      <c r="N184" s="252"/>
      <c r="O184" s="252"/>
      <c r="P184" s="252"/>
      <c r="Q184" s="252"/>
      <c r="R184" s="252"/>
      <c r="S184" s="252"/>
      <c r="T184" s="25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54" t="s">
        <v>141</v>
      </c>
      <c r="AU184" s="254" t="s">
        <v>88</v>
      </c>
      <c r="AV184" s="13" t="s">
        <v>86</v>
      </c>
      <c r="AW184" s="13" t="s">
        <v>33</v>
      </c>
      <c r="AX184" s="13" t="s">
        <v>78</v>
      </c>
      <c r="AY184" s="254" t="s">
        <v>126</v>
      </c>
    </row>
    <row r="185" s="13" customFormat="1">
      <c r="A185" s="13"/>
      <c r="B185" s="244"/>
      <c r="C185" s="245"/>
      <c r="D185" s="246" t="s">
        <v>141</v>
      </c>
      <c r="E185" s="247" t="s">
        <v>1</v>
      </c>
      <c r="F185" s="248" t="s">
        <v>353</v>
      </c>
      <c r="G185" s="245"/>
      <c r="H185" s="247" t="s">
        <v>1</v>
      </c>
      <c r="I185" s="249"/>
      <c r="J185" s="245"/>
      <c r="K185" s="245"/>
      <c r="L185" s="250"/>
      <c r="M185" s="251"/>
      <c r="N185" s="252"/>
      <c r="O185" s="252"/>
      <c r="P185" s="252"/>
      <c r="Q185" s="252"/>
      <c r="R185" s="252"/>
      <c r="S185" s="252"/>
      <c r="T185" s="25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54" t="s">
        <v>141</v>
      </c>
      <c r="AU185" s="254" t="s">
        <v>88</v>
      </c>
      <c r="AV185" s="13" t="s">
        <v>86</v>
      </c>
      <c r="AW185" s="13" t="s">
        <v>33</v>
      </c>
      <c r="AX185" s="13" t="s">
        <v>78</v>
      </c>
      <c r="AY185" s="254" t="s">
        <v>126</v>
      </c>
    </row>
    <row r="186" s="13" customFormat="1">
      <c r="A186" s="13"/>
      <c r="B186" s="244"/>
      <c r="C186" s="245"/>
      <c r="D186" s="246" t="s">
        <v>141</v>
      </c>
      <c r="E186" s="247" t="s">
        <v>1</v>
      </c>
      <c r="F186" s="248" t="s">
        <v>231</v>
      </c>
      <c r="G186" s="245"/>
      <c r="H186" s="247" t="s">
        <v>1</v>
      </c>
      <c r="I186" s="249"/>
      <c r="J186" s="245"/>
      <c r="K186" s="245"/>
      <c r="L186" s="250"/>
      <c r="M186" s="251"/>
      <c r="N186" s="252"/>
      <c r="O186" s="252"/>
      <c r="P186" s="252"/>
      <c r="Q186" s="252"/>
      <c r="R186" s="252"/>
      <c r="S186" s="252"/>
      <c r="T186" s="25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4" t="s">
        <v>141</v>
      </c>
      <c r="AU186" s="254" t="s">
        <v>88</v>
      </c>
      <c r="AV186" s="13" t="s">
        <v>86</v>
      </c>
      <c r="AW186" s="13" t="s">
        <v>33</v>
      </c>
      <c r="AX186" s="13" t="s">
        <v>78</v>
      </c>
      <c r="AY186" s="254" t="s">
        <v>126</v>
      </c>
    </row>
    <row r="187" s="14" customFormat="1">
      <c r="A187" s="14"/>
      <c r="B187" s="255"/>
      <c r="C187" s="256"/>
      <c r="D187" s="246" t="s">
        <v>141</v>
      </c>
      <c r="E187" s="257" t="s">
        <v>1</v>
      </c>
      <c r="F187" s="258" t="s">
        <v>86</v>
      </c>
      <c r="G187" s="256"/>
      <c r="H187" s="259">
        <v>1</v>
      </c>
      <c r="I187" s="260"/>
      <c r="J187" s="256"/>
      <c r="K187" s="256"/>
      <c r="L187" s="261"/>
      <c r="M187" s="262"/>
      <c r="N187" s="263"/>
      <c r="O187" s="263"/>
      <c r="P187" s="263"/>
      <c r="Q187" s="263"/>
      <c r="R187" s="263"/>
      <c r="S187" s="263"/>
      <c r="T187" s="26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65" t="s">
        <v>141</v>
      </c>
      <c r="AU187" s="265" t="s">
        <v>88</v>
      </c>
      <c r="AV187" s="14" t="s">
        <v>88</v>
      </c>
      <c r="AW187" s="14" t="s">
        <v>33</v>
      </c>
      <c r="AX187" s="14" t="s">
        <v>78</v>
      </c>
      <c r="AY187" s="265" t="s">
        <v>126</v>
      </c>
    </row>
    <row r="188" s="15" customFormat="1">
      <c r="A188" s="15"/>
      <c r="B188" s="266"/>
      <c r="C188" s="267"/>
      <c r="D188" s="246" t="s">
        <v>141</v>
      </c>
      <c r="E188" s="268" t="s">
        <v>1</v>
      </c>
      <c r="F188" s="269" t="s">
        <v>155</v>
      </c>
      <c r="G188" s="267"/>
      <c r="H188" s="270">
        <v>1</v>
      </c>
      <c r="I188" s="271"/>
      <c r="J188" s="267"/>
      <c r="K188" s="267"/>
      <c r="L188" s="272"/>
      <c r="M188" s="273"/>
      <c r="N188" s="274"/>
      <c r="O188" s="274"/>
      <c r="P188" s="274"/>
      <c r="Q188" s="274"/>
      <c r="R188" s="274"/>
      <c r="S188" s="274"/>
      <c r="T188" s="27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76" t="s">
        <v>141</v>
      </c>
      <c r="AU188" s="276" t="s">
        <v>88</v>
      </c>
      <c r="AV188" s="15" t="s">
        <v>156</v>
      </c>
      <c r="AW188" s="15" t="s">
        <v>33</v>
      </c>
      <c r="AX188" s="15" t="s">
        <v>86</v>
      </c>
      <c r="AY188" s="276" t="s">
        <v>126</v>
      </c>
    </row>
    <row r="189" s="2" customFormat="1" ht="16.5" customHeight="1">
      <c r="A189" s="38"/>
      <c r="B189" s="39"/>
      <c r="C189" s="233" t="s">
        <v>221</v>
      </c>
      <c r="D189" s="233" t="s">
        <v>135</v>
      </c>
      <c r="E189" s="234" t="s">
        <v>354</v>
      </c>
      <c r="F189" s="235" t="s">
        <v>340</v>
      </c>
      <c r="G189" s="236" t="s">
        <v>138</v>
      </c>
      <c r="H189" s="237">
        <v>3</v>
      </c>
      <c r="I189" s="238"/>
      <c r="J189" s="239">
        <f>ROUND(I189*H189,2)</f>
        <v>0</v>
      </c>
      <c r="K189" s="240"/>
      <c r="L189" s="241"/>
      <c r="M189" s="242" t="s">
        <v>1</v>
      </c>
      <c r="N189" s="243" t="s">
        <v>43</v>
      </c>
      <c r="O189" s="91"/>
      <c r="P189" s="229">
        <f>O189*H189</f>
        <v>0</v>
      </c>
      <c r="Q189" s="229">
        <v>0.050000000000000003</v>
      </c>
      <c r="R189" s="229">
        <f>Q189*H189</f>
        <v>0.15000000000000002</v>
      </c>
      <c r="S189" s="229">
        <v>0</v>
      </c>
      <c r="T189" s="230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1" t="s">
        <v>139</v>
      </c>
      <c r="AT189" s="231" t="s">
        <v>135</v>
      </c>
      <c r="AU189" s="231" t="s">
        <v>88</v>
      </c>
      <c r="AY189" s="17" t="s">
        <v>126</v>
      </c>
      <c r="BE189" s="232">
        <f>IF(N189="základní",J189,0)</f>
        <v>0</v>
      </c>
      <c r="BF189" s="232">
        <f>IF(N189="snížená",J189,0)</f>
        <v>0</v>
      </c>
      <c r="BG189" s="232">
        <f>IF(N189="zákl. přenesená",J189,0)</f>
        <v>0</v>
      </c>
      <c r="BH189" s="232">
        <f>IF(N189="sníž. přenesená",J189,0)</f>
        <v>0</v>
      </c>
      <c r="BI189" s="232">
        <f>IF(N189="nulová",J189,0)</f>
        <v>0</v>
      </c>
      <c r="BJ189" s="17" t="s">
        <v>86</v>
      </c>
      <c r="BK189" s="232">
        <f>ROUND(I189*H189,2)</f>
        <v>0</v>
      </c>
      <c r="BL189" s="17" t="s">
        <v>133</v>
      </c>
      <c r="BM189" s="231" t="s">
        <v>355</v>
      </c>
    </row>
    <row r="190" s="13" customFormat="1">
      <c r="A190" s="13"/>
      <c r="B190" s="244"/>
      <c r="C190" s="245"/>
      <c r="D190" s="246" t="s">
        <v>141</v>
      </c>
      <c r="E190" s="247" t="s">
        <v>1</v>
      </c>
      <c r="F190" s="248" t="s">
        <v>356</v>
      </c>
      <c r="G190" s="245"/>
      <c r="H190" s="247" t="s">
        <v>1</v>
      </c>
      <c r="I190" s="249"/>
      <c r="J190" s="245"/>
      <c r="K190" s="245"/>
      <c r="L190" s="250"/>
      <c r="M190" s="251"/>
      <c r="N190" s="252"/>
      <c r="O190" s="252"/>
      <c r="P190" s="252"/>
      <c r="Q190" s="252"/>
      <c r="R190" s="252"/>
      <c r="S190" s="252"/>
      <c r="T190" s="25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4" t="s">
        <v>141</v>
      </c>
      <c r="AU190" s="254" t="s">
        <v>88</v>
      </c>
      <c r="AV190" s="13" t="s">
        <v>86</v>
      </c>
      <c r="AW190" s="13" t="s">
        <v>33</v>
      </c>
      <c r="AX190" s="13" t="s">
        <v>78</v>
      </c>
      <c r="AY190" s="254" t="s">
        <v>126</v>
      </c>
    </row>
    <row r="191" s="13" customFormat="1">
      <c r="A191" s="13"/>
      <c r="B191" s="244"/>
      <c r="C191" s="245"/>
      <c r="D191" s="246" t="s">
        <v>141</v>
      </c>
      <c r="E191" s="247" t="s">
        <v>1</v>
      </c>
      <c r="F191" s="248" t="s">
        <v>357</v>
      </c>
      <c r="G191" s="245"/>
      <c r="H191" s="247" t="s">
        <v>1</v>
      </c>
      <c r="I191" s="249"/>
      <c r="J191" s="245"/>
      <c r="K191" s="245"/>
      <c r="L191" s="250"/>
      <c r="M191" s="251"/>
      <c r="N191" s="252"/>
      <c r="O191" s="252"/>
      <c r="P191" s="252"/>
      <c r="Q191" s="252"/>
      <c r="R191" s="252"/>
      <c r="S191" s="252"/>
      <c r="T191" s="25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4" t="s">
        <v>141</v>
      </c>
      <c r="AU191" s="254" t="s">
        <v>88</v>
      </c>
      <c r="AV191" s="13" t="s">
        <v>86</v>
      </c>
      <c r="AW191" s="13" t="s">
        <v>33</v>
      </c>
      <c r="AX191" s="13" t="s">
        <v>78</v>
      </c>
      <c r="AY191" s="254" t="s">
        <v>126</v>
      </c>
    </row>
    <row r="192" s="13" customFormat="1">
      <c r="A192" s="13"/>
      <c r="B192" s="244"/>
      <c r="C192" s="245"/>
      <c r="D192" s="246" t="s">
        <v>141</v>
      </c>
      <c r="E192" s="247" t="s">
        <v>1</v>
      </c>
      <c r="F192" s="248" t="s">
        <v>344</v>
      </c>
      <c r="G192" s="245"/>
      <c r="H192" s="247" t="s">
        <v>1</v>
      </c>
      <c r="I192" s="249"/>
      <c r="J192" s="245"/>
      <c r="K192" s="245"/>
      <c r="L192" s="250"/>
      <c r="M192" s="251"/>
      <c r="N192" s="252"/>
      <c r="O192" s="252"/>
      <c r="P192" s="252"/>
      <c r="Q192" s="252"/>
      <c r="R192" s="252"/>
      <c r="S192" s="252"/>
      <c r="T192" s="25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4" t="s">
        <v>141</v>
      </c>
      <c r="AU192" s="254" t="s">
        <v>88</v>
      </c>
      <c r="AV192" s="13" t="s">
        <v>86</v>
      </c>
      <c r="AW192" s="13" t="s">
        <v>33</v>
      </c>
      <c r="AX192" s="13" t="s">
        <v>78</v>
      </c>
      <c r="AY192" s="254" t="s">
        <v>126</v>
      </c>
    </row>
    <row r="193" s="13" customFormat="1">
      <c r="A193" s="13"/>
      <c r="B193" s="244"/>
      <c r="C193" s="245"/>
      <c r="D193" s="246" t="s">
        <v>141</v>
      </c>
      <c r="E193" s="247" t="s">
        <v>1</v>
      </c>
      <c r="F193" s="248" t="s">
        <v>345</v>
      </c>
      <c r="G193" s="245"/>
      <c r="H193" s="247" t="s">
        <v>1</v>
      </c>
      <c r="I193" s="249"/>
      <c r="J193" s="245"/>
      <c r="K193" s="245"/>
      <c r="L193" s="250"/>
      <c r="M193" s="251"/>
      <c r="N193" s="252"/>
      <c r="O193" s="252"/>
      <c r="P193" s="252"/>
      <c r="Q193" s="252"/>
      <c r="R193" s="252"/>
      <c r="S193" s="252"/>
      <c r="T193" s="25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54" t="s">
        <v>141</v>
      </c>
      <c r="AU193" s="254" t="s">
        <v>88</v>
      </c>
      <c r="AV193" s="13" t="s">
        <v>86</v>
      </c>
      <c r="AW193" s="13" t="s">
        <v>33</v>
      </c>
      <c r="AX193" s="13" t="s">
        <v>78</v>
      </c>
      <c r="AY193" s="254" t="s">
        <v>126</v>
      </c>
    </row>
    <row r="194" s="13" customFormat="1">
      <c r="A194" s="13"/>
      <c r="B194" s="244"/>
      <c r="C194" s="245"/>
      <c r="D194" s="246" t="s">
        <v>141</v>
      </c>
      <c r="E194" s="247" t="s">
        <v>1</v>
      </c>
      <c r="F194" s="248" t="s">
        <v>346</v>
      </c>
      <c r="G194" s="245"/>
      <c r="H194" s="247" t="s">
        <v>1</v>
      </c>
      <c r="I194" s="249"/>
      <c r="J194" s="245"/>
      <c r="K194" s="245"/>
      <c r="L194" s="250"/>
      <c r="M194" s="251"/>
      <c r="N194" s="252"/>
      <c r="O194" s="252"/>
      <c r="P194" s="252"/>
      <c r="Q194" s="252"/>
      <c r="R194" s="252"/>
      <c r="S194" s="252"/>
      <c r="T194" s="25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4" t="s">
        <v>141</v>
      </c>
      <c r="AU194" s="254" t="s">
        <v>88</v>
      </c>
      <c r="AV194" s="13" t="s">
        <v>86</v>
      </c>
      <c r="AW194" s="13" t="s">
        <v>33</v>
      </c>
      <c r="AX194" s="13" t="s">
        <v>78</v>
      </c>
      <c r="AY194" s="254" t="s">
        <v>126</v>
      </c>
    </row>
    <row r="195" s="13" customFormat="1">
      <c r="A195" s="13"/>
      <c r="B195" s="244"/>
      <c r="C195" s="245"/>
      <c r="D195" s="246" t="s">
        <v>141</v>
      </c>
      <c r="E195" s="247" t="s">
        <v>1</v>
      </c>
      <c r="F195" s="248" t="s">
        <v>347</v>
      </c>
      <c r="G195" s="245"/>
      <c r="H195" s="247" t="s">
        <v>1</v>
      </c>
      <c r="I195" s="249"/>
      <c r="J195" s="245"/>
      <c r="K195" s="245"/>
      <c r="L195" s="250"/>
      <c r="M195" s="251"/>
      <c r="N195" s="252"/>
      <c r="O195" s="252"/>
      <c r="P195" s="252"/>
      <c r="Q195" s="252"/>
      <c r="R195" s="252"/>
      <c r="S195" s="252"/>
      <c r="T195" s="25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4" t="s">
        <v>141</v>
      </c>
      <c r="AU195" s="254" t="s">
        <v>88</v>
      </c>
      <c r="AV195" s="13" t="s">
        <v>86</v>
      </c>
      <c r="AW195" s="13" t="s">
        <v>33</v>
      </c>
      <c r="AX195" s="13" t="s">
        <v>78</v>
      </c>
      <c r="AY195" s="254" t="s">
        <v>126</v>
      </c>
    </row>
    <row r="196" s="13" customFormat="1">
      <c r="A196" s="13"/>
      <c r="B196" s="244"/>
      <c r="C196" s="245"/>
      <c r="D196" s="246" t="s">
        <v>141</v>
      </c>
      <c r="E196" s="247" t="s">
        <v>1</v>
      </c>
      <c r="F196" s="248" t="s">
        <v>231</v>
      </c>
      <c r="G196" s="245"/>
      <c r="H196" s="247" t="s">
        <v>1</v>
      </c>
      <c r="I196" s="249"/>
      <c r="J196" s="245"/>
      <c r="K196" s="245"/>
      <c r="L196" s="250"/>
      <c r="M196" s="251"/>
      <c r="N196" s="252"/>
      <c r="O196" s="252"/>
      <c r="P196" s="252"/>
      <c r="Q196" s="252"/>
      <c r="R196" s="252"/>
      <c r="S196" s="252"/>
      <c r="T196" s="25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4" t="s">
        <v>141</v>
      </c>
      <c r="AU196" s="254" t="s">
        <v>88</v>
      </c>
      <c r="AV196" s="13" t="s">
        <v>86</v>
      </c>
      <c r="AW196" s="13" t="s">
        <v>33</v>
      </c>
      <c r="AX196" s="13" t="s">
        <v>78</v>
      </c>
      <c r="AY196" s="254" t="s">
        <v>126</v>
      </c>
    </row>
    <row r="197" s="14" customFormat="1">
      <c r="A197" s="14"/>
      <c r="B197" s="255"/>
      <c r="C197" s="256"/>
      <c r="D197" s="246" t="s">
        <v>141</v>
      </c>
      <c r="E197" s="257" t="s">
        <v>1</v>
      </c>
      <c r="F197" s="258" t="s">
        <v>157</v>
      </c>
      <c r="G197" s="256"/>
      <c r="H197" s="259">
        <v>3</v>
      </c>
      <c r="I197" s="260"/>
      <c r="J197" s="256"/>
      <c r="K197" s="256"/>
      <c r="L197" s="261"/>
      <c r="M197" s="262"/>
      <c r="N197" s="263"/>
      <c r="O197" s="263"/>
      <c r="P197" s="263"/>
      <c r="Q197" s="263"/>
      <c r="R197" s="263"/>
      <c r="S197" s="263"/>
      <c r="T197" s="26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5" t="s">
        <v>141</v>
      </c>
      <c r="AU197" s="265" t="s">
        <v>88</v>
      </c>
      <c r="AV197" s="14" t="s">
        <v>88</v>
      </c>
      <c r="AW197" s="14" t="s">
        <v>33</v>
      </c>
      <c r="AX197" s="14" t="s">
        <v>78</v>
      </c>
      <c r="AY197" s="265" t="s">
        <v>126</v>
      </c>
    </row>
    <row r="198" s="15" customFormat="1">
      <c r="A198" s="15"/>
      <c r="B198" s="266"/>
      <c r="C198" s="267"/>
      <c r="D198" s="246" t="s">
        <v>141</v>
      </c>
      <c r="E198" s="268" t="s">
        <v>1</v>
      </c>
      <c r="F198" s="269" t="s">
        <v>155</v>
      </c>
      <c r="G198" s="267"/>
      <c r="H198" s="270">
        <v>3</v>
      </c>
      <c r="I198" s="271"/>
      <c r="J198" s="267"/>
      <c r="K198" s="267"/>
      <c r="L198" s="272"/>
      <c r="M198" s="273"/>
      <c r="N198" s="274"/>
      <c r="O198" s="274"/>
      <c r="P198" s="274"/>
      <c r="Q198" s="274"/>
      <c r="R198" s="274"/>
      <c r="S198" s="274"/>
      <c r="T198" s="27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76" t="s">
        <v>141</v>
      </c>
      <c r="AU198" s="276" t="s">
        <v>88</v>
      </c>
      <c r="AV198" s="15" t="s">
        <v>156</v>
      </c>
      <c r="AW198" s="15" t="s">
        <v>33</v>
      </c>
      <c r="AX198" s="15" t="s">
        <v>86</v>
      </c>
      <c r="AY198" s="276" t="s">
        <v>126</v>
      </c>
    </row>
    <row r="199" s="2" customFormat="1" ht="16.5" customHeight="1">
      <c r="A199" s="38"/>
      <c r="B199" s="39"/>
      <c r="C199" s="233" t="s">
        <v>238</v>
      </c>
      <c r="D199" s="233" t="s">
        <v>135</v>
      </c>
      <c r="E199" s="234" t="s">
        <v>358</v>
      </c>
      <c r="F199" s="235" t="s">
        <v>340</v>
      </c>
      <c r="G199" s="236" t="s">
        <v>138</v>
      </c>
      <c r="H199" s="237">
        <v>1</v>
      </c>
      <c r="I199" s="238"/>
      <c r="J199" s="239">
        <f>ROUND(I199*H199,2)</f>
        <v>0</v>
      </c>
      <c r="K199" s="240"/>
      <c r="L199" s="241"/>
      <c r="M199" s="242" t="s">
        <v>1</v>
      </c>
      <c r="N199" s="243" t="s">
        <v>43</v>
      </c>
      <c r="O199" s="91"/>
      <c r="P199" s="229">
        <f>O199*H199</f>
        <v>0</v>
      </c>
      <c r="Q199" s="229">
        <v>0.050000000000000003</v>
      </c>
      <c r="R199" s="229">
        <f>Q199*H199</f>
        <v>0.050000000000000003</v>
      </c>
      <c r="S199" s="229">
        <v>0</v>
      </c>
      <c r="T199" s="230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1" t="s">
        <v>139</v>
      </c>
      <c r="AT199" s="231" t="s">
        <v>135</v>
      </c>
      <c r="AU199" s="231" t="s">
        <v>88</v>
      </c>
      <c r="AY199" s="17" t="s">
        <v>126</v>
      </c>
      <c r="BE199" s="232">
        <f>IF(N199="základní",J199,0)</f>
        <v>0</v>
      </c>
      <c r="BF199" s="232">
        <f>IF(N199="snížená",J199,0)</f>
        <v>0</v>
      </c>
      <c r="BG199" s="232">
        <f>IF(N199="zákl. přenesená",J199,0)</f>
        <v>0</v>
      </c>
      <c r="BH199" s="232">
        <f>IF(N199="sníž. přenesená",J199,0)</f>
        <v>0</v>
      </c>
      <c r="BI199" s="232">
        <f>IF(N199="nulová",J199,0)</f>
        <v>0</v>
      </c>
      <c r="BJ199" s="17" t="s">
        <v>86</v>
      </c>
      <c r="BK199" s="232">
        <f>ROUND(I199*H199,2)</f>
        <v>0</v>
      </c>
      <c r="BL199" s="17" t="s">
        <v>133</v>
      </c>
      <c r="BM199" s="231" t="s">
        <v>359</v>
      </c>
    </row>
    <row r="200" s="13" customFormat="1">
      <c r="A200" s="13"/>
      <c r="B200" s="244"/>
      <c r="C200" s="245"/>
      <c r="D200" s="246" t="s">
        <v>141</v>
      </c>
      <c r="E200" s="247" t="s">
        <v>1</v>
      </c>
      <c r="F200" s="248" t="s">
        <v>360</v>
      </c>
      <c r="G200" s="245"/>
      <c r="H200" s="247" t="s">
        <v>1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4" t="s">
        <v>141</v>
      </c>
      <c r="AU200" s="254" t="s">
        <v>88</v>
      </c>
      <c r="AV200" s="13" t="s">
        <v>86</v>
      </c>
      <c r="AW200" s="13" t="s">
        <v>33</v>
      </c>
      <c r="AX200" s="13" t="s">
        <v>78</v>
      </c>
      <c r="AY200" s="254" t="s">
        <v>126</v>
      </c>
    </row>
    <row r="201" s="13" customFormat="1">
      <c r="A201" s="13"/>
      <c r="B201" s="244"/>
      <c r="C201" s="245"/>
      <c r="D201" s="246" t="s">
        <v>141</v>
      </c>
      <c r="E201" s="247" t="s">
        <v>1</v>
      </c>
      <c r="F201" s="248" t="s">
        <v>361</v>
      </c>
      <c r="G201" s="245"/>
      <c r="H201" s="247" t="s">
        <v>1</v>
      </c>
      <c r="I201" s="249"/>
      <c r="J201" s="245"/>
      <c r="K201" s="245"/>
      <c r="L201" s="250"/>
      <c r="M201" s="251"/>
      <c r="N201" s="252"/>
      <c r="O201" s="252"/>
      <c r="P201" s="252"/>
      <c r="Q201" s="252"/>
      <c r="R201" s="252"/>
      <c r="S201" s="252"/>
      <c r="T201" s="25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4" t="s">
        <v>141</v>
      </c>
      <c r="AU201" s="254" t="s">
        <v>88</v>
      </c>
      <c r="AV201" s="13" t="s">
        <v>86</v>
      </c>
      <c r="AW201" s="13" t="s">
        <v>33</v>
      </c>
      <c r="AX201" s="13" t="s">
        <v>78</v>
      </c>
      <c r="AY201" s="254" t="s">
        <v>126</v>
      </c>
    </row>
    <row r="202" s="13" customFormat="1">
      <c r="A202" s="13"/>
      <c r="B202" s="244"/>
      <c r="C202" s="245"/>
      <c r="D202" s="246" t="s">
        <v>141</v>
      </c>
      <c r="E202" s="247" t="s">
        <v>1</v>
      </c>
      <c r="F202" s="248" t="s">
        <v>227</v>
      </c>
      <c r="G202" s="245"/>
      <c r="H202" s="247" t="s">
        <v>1</v>
      </c>
      <c r="I202" s="249"/>
      <c r="J202" s="245"/>
      <c r="K202" s="245"/>
      <c r="L202" s="250"/>
      <c r="M202" s="251"/>
      <c r="N202" s="252"/>
      <c r="O202" s="252"/>
      <c r="P202" s="252"/>
      <c r="Q202" s="252"/>
      <c r="R202" s="252"/>
      <c r="S202" s="252"/>
      <c r="T202" s="25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4" t="s">
        <v>141</v>
      </c>
      <c r="AU202" s="254" t="s">
        <v>88</v>
      </c>
      <c r="AV202" s="13" t="s">
        <v>86</v>
      </c>
      <c r="AW202" s="13" t="s">
        <v>33</v>
      </c>
      <c r="AX202" s="13" t="s">
        <v>78</v>
      </c>
      <c r="AY202" s="254" t="s">
        <v>126</v>
      </c>
    </row>
    <row r="203" s="13" customFormat="1">
      <c r="A203" s="13"/>
      <c r="B203" s="244"/>
      <c r="C203" s="245"/>
      <c r="D203" s="246" t="s">
        <v>141</v>
      </c>
      <c r="E203" s="247" t="s">
        <v>1</v>
      </c>
      <c r="F203" s="248" t="s">
        <v>345</v>
      </c>
      <c r="G203" s="245"/>
      <c r="H203" s="247" t="s">
        <v>1</v>
      </c>
      <c r="I203" s="249"/>
      <c r="J203" s="245"/>
      <c r="K203" s="245"/>
      <c r="L203" s="250"/>
      <c r="M203" s="251"/>
      <c r="N203" s="252"/>
      <c r="O203" s="252"/>
      <c r="P203" s="252"/>
      <c r="Q203" s="252"/>
      <c r="R203" s="252"/>
      <c r="S203" s="252"/>
      <c r="T203" s="25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4" t="s">
        <v>141</v>
      </c>
      <c r="AU203" s="254" t="s">
        <v>88</v>
      </c>
      <c r="AV203" s="13" t="s">
        <v>86</v>
      </c>
      <c r="AW203" s="13" t="s">
        <v>33</v>
      </c>
      <c r="AX203" s="13" t="s">
        <v>78</v>
      </c>
      <c r="AY203" s="254" t="s">
        <v>126</v>
      </c>
    </row>
    <row r="204" s="13" customFormat="1">
      <c r="A204" s="13"/>
      <c r="B204" s="244"/>
      <c r="C204" s="245"/>
      <c r="D204" s="246" t="s">
        <v>141</v>
      </c>
      <c r="E204" s="247" t="s">
        <v>1</v>
      </c>
      <c r="F204" s="248" t="s">
        <v>352</v>
      </c>
      <c r="G204" s="245"/>
      <c r="H204" s="247" t="s">
        <v>1</v>
      </c>
      <c r="I204" s="249"/>
      <c r="J204" s="245"/>
      <c r="K204" s="245"/>
      <c r="L204" s="250"/>
      <c r="M204" s="251"/>
      <c r="N204" s="252"/>
      <c r="O204" s="252"/>
      <c r="P204" s="252"/>
      <c r="Q204" s="252"/>
      <c r="R204" s="252"/>
      <c r="S204" s="252"/>
      <c r="T204" s="25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4" t="s">
        <v>141</v>
      </c>
      <c r="AU204" s="254" t="s">
        <v>88</v>
      </c>
      <c r="AV204" s="13" t="s">
        <v>86</v>
      </c>
      <c r="AW204" s="13" t="s">
        <v>33</v>
      </c>
      <c r="AX204" s="13" t="s">
        <v>78</v>
      </c>
      <c r="AY204" s="254" t="s">
        <v>126</v>
      </c>
    </row>
    <row r="205" s="13" customFormat="1">
      <c r="A205" s="13"/>
      <c r="B205" s="244"/>
      <c r="C205" s="245"/>
      <c r="D205" s="246" t="s">
        <v>141</v>
      </c>
      <c r="E205" s="247" t="s">
        <v>1</v>
      </c>
      <c r="F205" s="248" t="s">
        <v>353</v>
      </c>
      <c r="G205" s="245"/>
      <c r="H205" s="247" t="s">
        <v>1</v>
      </c>
      <c r="I205" s="249"/>
      <c r="J205" s="245"/>
      <c r="K205" s="245"/>
      <c r="L205" s="250"/>
      <c r="M205" s="251"/>
      <c r="N205" s="252"/>
      <c r="O205" s="252"/>
      <c r="P205" s="252"/>
      <c r="Q205" s="252"/>
      <c r="R205" s="252"/>
      <c r="S205" s="252"/>
      <c r="T205" s="25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4" t="s">
        <v>141</v>
      </c>
      <c r="AU205" s="254" t="s">
        <v>88</v>
      </c>
      <c r="AV205" s="13" t="s">
        <v>86</v>
      </c>
      <c r="AW205" s="13" t="s">
        <v>33</v>
      </c>
      <c r="AX205" s="13" t="s">
        <v>78</v>
      </c>
      <c r="AY205" s="254" t="s">
        <v>126</v>
      </c>
    </row>
    <row r="206" s="13" customFormat="1">
      <c r="A206" s="13"/>
      <c r="B206" s="244"/>
      <c r="C206" s="245"/>
      <c r="D206" s="246" t="s">
        <v>141</v>
      </c>
      <c r="E206" s="247" t="s">
        <v>1</v>
      </c>
      <c r="F206" s="248" t="s">
        <v>231</v>
      </c>
      <c r="G206" s="245"/>
      <c r="H206" s="247" t="s">
        <v>1</v>
      </c>
      <c r="I206" s="249"/>
      <c r="J206" s="245"/>
      <c r="K206" s="245"/>
      <c r="L206" s="250"/>
      <c r="M206" s="251"/>
      <c r="N206" s="252"/>
      <c r="O206" s="252"/>
      <c r="P206" s="252"/>
      <c r="Q206" s="252"/>
      <c r="R206" s="252"/>
      <c r="S206" s="252"/>
      <c r="T206" s="25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4" t="s">
        <v>141</v>
      </c>
      <c r="AU206" s="254" t="s">
        <v>88</v>
      </c>
      <c r="AV206" s="13" t="s">
        <v>86</v>
      </c>
      <c r="AW206" s="13" t="s">
        <v>33</v>
      </c>
      <c r="AX206" s="13" t="s">
        <v>78</v>
      </c>
      <c r="AY206" s="254" t="s">
        <v>126</v>
      </c>
    </row>
    <row r="207" s="14" customFormat="1">
      <c r="A207" s="14"/>
      <c r="B207" s="255"/>
      <c r="C207" s="256"/>
      <c r="D207" s="246" t="s">
        <v>141</v>
      </c>
      <c r="E207" s="257" t="s">
        <v>1</v>
      </c>
      <c r="F207" s="258" t="s">
        <v>86</v>
      </c>
      <c r="G207" s="256"/>
      <c r="H207" s="259">
        <v>1</v>
      </c>
      <c r="I207" s="260"/>
      <c r="J207" s="256"/>
      <c r="K207" s="256"/>
      <c r="L207" s="261"/>
      <c r="M207" s="262"/>
      <c r="N207" s="263"/>
      <c r="O207" s="263"/>
      <c r="P207" s="263"/>
      <c r="Q207" s="263"/>
      <c r="R207" s="263"/>
      <c r="S207" s="263"/>
      <c r="T207" s="26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65" t="s">
        <v>141</v>
      </c>
      <c r="AU207" s="265" t="s">
        <v>88</v>
      </c>
      <c r="AV207" s="14" t="s">
        <v>88</v>
      </c>
      <c r="AW207" s="14" t="s">
        <v>33</v>
      </c>
      <c r="AX207" s="14" t="s">
        <v>78</v>
      </c>
      <c r="AY207" s="265" t="s">
        <v>126</v>
      </c>
    </row>
    <row r="208" s="15" customFormat="1">
      <c r="A208" s="15"/>
      <c r="B208" s="266"/>
      <c r="C208" s="267"/>
      <c r="D208" s="246" t="s">
        <v>141</v>
      </c>
      <c r="E208" s="268" t="s">
        <v>1</v>
      </c>
      <c r="F208" s="269" t="s">
        <v>155</v>
      </c>
      <c r="G208" s="267"/>
      <c r="H208" s="270">
        <v>1</v>
      </c>
      <c r="I208" s="271"/>
      <c r="J208" s="267"/>
      <c r="K208" s="267"/>
      <c r="L208" s="272"/>
      <c r="M208" s="273"/>
      <c r="N208" s="274"/>
      <c r="O208" s="274"/>
      <c r="P208" s="274"/>
      <c r="Q208" s="274"/>
      <c r="R208" s="274"/>
      <c r="S208" s="274"/>
      <c r="T208" s="27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76" t="s">
        <v>141</v>
      </c>
      <c r="AU208" s="276" t="s">
        <v>88</v>
      </c>
      <c r="AV208" s="15" t="s">
        <v>156</v>
      </c>
      <c r="AW208" s="15" t="s">
        <v>33</v>
      </c>
      <c r="AX208" s="15" t="s">
        <v>86</v>
      </c>
      <c r="AY208" s="276" t="s">
        <v>126</v>
      </c>
    </row>
    <row r="209" s="2" customFormat="1" ht="16.5" customHeight="1">
      <c r="A209" s="38"/>
      <c r="B209" s="39"/>
      <c r="C209" s="233" t="s">
        <v>242</v>
      </c>
      <c r="D209" s="233" t="s">
        <v>135</v>
      </c>
      <c r="E209" s="234" t="s">
        <v>362</v>
      </c>
      <c r="F209" s="235" t="s">
        <v>363</v>
      </c>
      <c r="G209" s="236" t="s">
        <v>138</v>
      </c>
      <c r="H209" s="237">
        <v>1</v>
      </c>
      <c r="I209" s="238"/>
      <c r="J209" s="239">
        <f>ROUND(I209*H209,2)</f>
        <v>0</v>
      </c>
      <c r="K209" s="240"/>
      <c r="L209" s="241"/>
      <c r="M209" s="242" t="s">
        <v>1</v>
      </c>
      <c r="N209" s="243" t="s">
        <v>43</v>
      </c>
      <c r="O209" s="91"/>
      <c r="P209" s="229">
        <f>O209*H209</f>
        <v>0</v>
      </c>
      <c r="Q209" s="229">
        <v>0.050000000000000003</v>
      </c>
      <c r="R209" s="229">
        <f>Q209*H209</f>
        <v>0.050000000000000003</v>
      </c>
      <c r="S209" s="229">
        <v>0</v>
      </c>
      <c r="T209" s="230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1" t="s">
        <v>139</v>
      </c>
      <c r="AT209" s="231" t="s">
        <v>135</v>
      </c>
      <c r="AU209" s="231" t="s">
        <v>88</v>
      </c>
      <c r="AY209" s="17" t="s">
        <v>126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7" t="s">
        <v>86</v>
      </c>
      <c r="BK209" s="232">
        <f>ROUND(I209*H209,2)</f>
        <v>0</v>
      </c>
      <c r="BL209" s="17" t="s">
        <v>133</v>
      </c>
      <c r="BM209" s="231" t="s">
        <v>364</v>
      </c>
    </row>
    <row r="210" s="13" customFormat="1">
      <c r="A210" s="13"/>
      <c r="B210" s="244"/>
      <c r="C210" s="245"/>
      <c r="D210" s="246" t="s">
        <v>141</v>
      </c>
      <c r="E210" s="247" t="s">
        <v>1</v>
      </c>
      <c r="F210" s="248" t="s">
        <v>365</v>
      </c>
      <c r="G210" s="245"/>
      <c r="H210" s="247" t="s">
        <v>1</v>
      </c>
      <c r="I210" s="249"/>
      <c r="J210" s="245"/>
      <c r="K210" s="245"/>
      <c r="L210" s="250"/>
      <c r="M210" s="251"/>
      <c r="N210" s="252"/>
      <c r="O210" s="252"/>
      <c r="P210" s="252"/>
      <c r="Q210" s="252"/>
      <c r="R210" s="252"/>
      <c r="S210" s="252"/>
      <c r="T210" s="25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54" t="s">
        <v>141</v>
      </c>
      <c r="AU210" s="254" t="s">
        <v>88</v>
      </c>
      <c r="AV210" s="13" t="s">
        <v>86</v>
      </c>
      <c r="AW210" s="13" t="s">
        <v>33</v>
      </c>
      <c r="AX210" s="13" t="s">
        <v>78</v>
      </c>
      <c r="AY210" s="254" t="s">
        <v>126</v>
      </c>
    </row>
    <row r="211" s="13" customFormat="1">
      <c r="A211" s="13"/>
      <c r="B211" s="244"/>
      <c r="C211" s="245"/>
      <c r="D211" s="246" t="s">
        <v>141</v>
      </c>
      <c r="E211" s="247" t="s">
        <v>1</v>
      </c>
      <c r="F211" s="248" t="s">
        <v>366</v>
      </c>
      <c r="G211" s="245"/>
      <c r="H211" s="247" t="s">
        <v>1</v>
      </c>
      <c r="I211" s="249"/>
      <c r="J211" s="245"/>
      <c r="K211" s="245"/>
      <c r="L211" s="250"/>
      <c r="M211" s="251"/>
      <c r="N211" s="252"/>
      <c r="O211" s="252"/>
      <c r="P211" s="252"/>
      <c r="Q211" s="252"/>
      <c r="R211" s="252"/>
      <c r="S211" s="252"/>
      <c r="T211" s="25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54" t="s">
        <v>141</v>
      </c>
      <c r="AU211" s="254" t="s">
        <v>88</v>
      </c>
      <c r="AV211" s="13" t="s">
        <v>86</v>
      </c>
      <c r="AW211" s="13" t="s">
        <v>33</v>
      </c>
      <c r="AX211" s="13" t="s">
        <v>78</v>
      </c>
      <c r="AY211" s="254" t="s">
        <v>126</v>
      </c>
    </row>
    <row r="212" s="13" customFormat="1">
      <c r="A212" s="13"/>
      <c r="B212" s="244"/>
      <c r="C212" s="245"/>
      <c r="D212" s="246" t="s">
        <v>141</v>
      </c>
      <c r="E212" s="247" t="s">
        <v>1</v>
      </c>
      <c r="F212" s="248" t="s">
        <v>227</v>
      </c>
      <c r="G212" s="245"/>
      <c r="H212" s="247" t="s">
        <v>1</v>
      </c>
      <c r="I212" s="249"/>
      <c r="J212" s="245"/>
      <c r="K212" s="245"/>
      <c r="L212" s="250"/>
      <c r="M212" s="251"/>
      <c r="N212" s="252"/>
      <c r="O212" s="252"/>
      <c r="P212" s="252"/>
      <c r="Q212" s="252"/>
      <c r="R212" s="252"/>
      <c r="S212" s="252"/>
      <c r="T212" s="25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4" t="s">
        <v>141</v>
      </c>
      <c r="AU212" s="254" t="s">
        <v>88</v>
      </c>
      <c r="AV212" s="13" t="s">
        <v>86</v>
      </c>
      <c r="AW212" s="13" t="s">
        <v>33</v>
      </c>
      <c r="AX212" s="13" t="s">
        <v>78</v>
      </c>
      <c r="AY212" s="254" t="s">
        <v>126</v>
      </c>
    </row>
    <row r="213" s="13" customFormat="1">
      <c r="A213" s="13"/>
      <c r="B213" s="244"/>
      <c r="C213" s="245"/>
      <c r="D213" s="246" t="s">
        <v>141</v>
      </c>
      <c r="E213" s="247" t="s">
        <v>1</v>
      </c>
      <c r="F213" s="248" t="s">
        <v>367</v>
      </c>
      <c r="G213" s="245"/>
      <c r="H213" s="247" t="s">
        <v>1</v>
      </c>
      <c r="I213" s="249"/>
      <c r="J213" s="245"/>
      <c r="K213" s="245"/>
      <c r="L213" s="250"/>
      <c r="M213" s="251"/>
      <c r="N213" s="252"/>
      <c r="O213" s="252"/>
      <c r="P213" s="252"/>
      <c r="Q213" s="252"/>
      <c r="R213" s="252"/>
      <c r="S213" s="252"/>
      <c r="T213" s="25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54" t="s">
        <v>141</v>
      </c>
      <c r="AU213" s="254" t="s">
        <v>88</v>
      </c>
      <c r="AV213" s="13" t="s">
        <v>86</v>
      </c>
      <c r="AW213" s="13" t="s">
        <v>33</v>
      </c>
      <c r="AX213" s="13" t="s">
        <v>78</v>
      </c>
      <c r="AY213" s="254" t="s">
        <v>126</v>
      </c>
    </row>
    <row r="214" s="13" customFormat="1">
      <c r="A214" s="13"/>
      <c r="B214" s="244"/>
      <c r="C214" s="245"/>
      <c r="D214" s="246" t="s">
        <v>141</v>
      </c>
      <c r="E214" s="247" t="s">
        <v>1</v>
      </c>
      <c r="F214" s="248" t="s">
        <v>368</v>
      </c>
      <c r="G214" s="245"/>
      <c r="H214" s="247" t="s">
        <v>1</v>
      </c>
      <c r="I214" s="249"/>
      <c r="J214" s="245"/>
      <c r="K214" s="245"/>
      <c r="L214" s="250"/>
      <c r="M214" s="251"/>
      <c r="N214" s="252"/>
      <c r="O214" s="252"/>
      <c r="P214" s="252"/>
      <c r="Q214" s="252"/>
      <c r="R214" s="252"/>
      <c r="S214" s="252"/>
      <c r="T214" s="25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4" t="s">
        <v>141</v>
      </c>
      <c r="AU214" s="254" t="s">
        <v>88</v>
      </c>
      <c r="AV214" s="13" t="s">
        <v>86</v>
      </c>
      <c r="AW214" s="13" t="s">
        <v>33</v>
      </c>
      <c r="AX214" s="13" t="s">
        <v>78</v>
      </c>
      <c r="AY214" s="254" t="s">
        <v>126</v>
      </c>
    </row>
    <row r="215" s="13" customFormat="1">
      <c r="A215" s="13"/>
      <c r="B215" s="244"/>
      <c r="C215" s="245"/>
      <c r="D215" s="246" t="s">
        <v>141</v>
      </c>
      <c r="E215" s="247" t="s">
        <v>1</v>
      </c>
      <c r="F215" s="248" t="s">
        <v>369</v>
      </c>
      <c r="G215" s="245"/>
      <c r="H215" s="247" t="s">
        <v>1</v>
      </c>
      <c r="I215" s="249"/>
      <c r="J215" s="245"/>
      <c r="K215" s="245"/>
      <c r="L215" s="250"/>
      <c r="M215" s="251"/>
      <c r="N215" s="252"/>
      <c r="O215" s="252"/>
      <c r="P215" s="252"/>
      <c r="Q215" s="252"/>
      <c r="R215" s="252"/>
      <c r="S215" s="252"/>
      <c r="T215" s="25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54" t="s">
        <v>141</v>
      </c>
      <c r="AU215" s="254" t="s">
        <v>88</v>
      </c>
      <c r="AV215" s="13" t="s">
        <v>86</v>
      </c>
      <c r="AW215" s="13" t="s">
        <v>33</v>
      </c>
      <c r="AX215" s="13" t="s">
        <v>78</v>
      </c>
      <c r="AY215" s="254" t="s">
        <v>126</v>
      </c>
    </row>
    <row r="216" s="13" customFormat="1">
      <c r="A216" s="13"/>
      <c r="B216" s="244"/>
      <c r="C216" s="245"/>
      <c r="D216" s="246" t="s">
        <v>141</v>
      </c>
      <c r="E216" s="247" t="s">
        <v>1</v>
      </c>
      <c r="F216" s="248" t="s">
        <v>370</v>
      </c>
      <c r="G216" s="245"/>
      <c r="H216" s="247" t="s">
        <v>1</v>
      </c>
      <c r="I216" s="249"/>
      <c r="J216" s="245"/>
      <c r="K216" s="245"/>
      <c r="L216" s="250"/>
      <c r="M216" s="251"/>
      <c r="N216" s="252"/>
      <c r="O216" s="252"/>
      <c r="P216" s="252"/>
      <c r="Q216" s="252"/>
      <c r="R216" s="252"/>
      <c r="S216" s="252"/>
      <c r="T216" s="25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4" t="s">
        <v>141</v>
      </c>
      <c r="AU216" s="254" t="s">
        <v>88</v>
      </c>
      <c r="AV216" s="13" t="s">
        <v>86</v>
      </c>
      <c r="AW216" s="13" t="s">
        <v>33</v>
      </c>
      <c r="AX216" s="13" t="s">
        <v>78</v>
      </c>
      <c r="AY216" s="254" t="s">
        <v>126</v>
      </c>
    </row>
    <row r="217" s="13" customFormat="1">
      <c r="A217" s="13"/>
      <c r="B217" s="244"/>
      <c r="C217" s="245"/>
      <c r="D217" s="246" t="s">
        <v>141</v>
      </c>
      <c r="E217" s="247" t="s">
        <v>1</v>
      </c>
      <c r="F217" s="248" t="s">
        <v>231</v>
      </c>
      <c r="G217" s="245"/>
      <c r="H217" s="247" t="s">
        <v>1</v>
      </c>
      <c r="I217" s="249"/>
      <c r="J217" s="245"/>
      <c r="K217" s="245"/>
      <c r="L217" s="250"/>
      <c r="M217" s="251"/>
      <c r="N217" s="252"/>
      <c r="O217" s="252"/>
      <c r="P217" s="252"/>
      <c r="Q217" s="252"/>
      <c r="R217" s="252"/>
      <c r="S217" s="252"/>
      <c r="T217" s="25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54" t="s">
        <v>141</v>
      </c>
      <c r="AU217" s="254" t="s">
        <v>88</v>
      </c>
      <c r="AV217" s="13" t="s">
        <v>86</v>
      </c>
      <c r="AW217" s="13" t="s">
        <v>33</v>
      </c>
      <c r="AX217" s="13" t="s">
        <v>78</v>
      </c>
      <c r="AY217" s="254" t="s">
        <v>126</v>
      </c>
    </row>
    <row r="218" s="14" customFormat="1">
      <c r="A218" s="14"/>
      <c r="B218" s="255"/>
      <c r="C218" s="256"/>
      <c r="D218" s="246" t="s">
        <v>141</v>
      </c>
      <c r="E218" s="257" t="s">
        <v>1</v>
      </c>
      <c r="F218" s="258" t="s">
        <v>86</v>
      </c>
      <c r="G218" s="256"/>
      <c r="H218" s="259">
        <v>1</v>
      </c>
      <c r="I218" s="260"/>
      <c r="J218" s="256"/>
      <c r="K218" s="256"/>
      <c r="L218" s="261"/>
      <c r="M218" s="262"/>
      <c r="N218" s="263"/>
      <c r="O218" s="263"/>
      <c r="P218" s="263"/>
      <c r="Q218" s="263"/>
      <c r="R218" s="263"/>
      <c r="S218" s="263"/>
      <c r="T218" s="26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65" t="s">
        <v>141</v>
      </c>
      <c r="AU218" s="265" t="s">
        <v>88</v>
      </c>
      <c r="AV218" s="14" t="s">
        <v>88</v>
      </c>
      <c r="AW218" s="14" t="s">
        <v>33</v>
      </c>
      <c r="AX218" s="14" t="s">
        <v>78</v>
      </c>
      <c r="AY218" s="265" t="s">
        <v>126</v>
      </c>
    </row>
    <row r="219" s="15" customFormat="1">
      <c r="A219" s="15"/>
      <c r="B219" s="266"/>
      <c r="C219" s="267"/>
      <c r="D219" s="246" t="s">
        <v>141</v>
      </c>
      <c r="E219" s="268" t="s">
        <v>1</v>
      </c>
      <c r="F219" s="269" t="s">
        <v>155</v>
      </c>
      <c r="G219" s="267"/>
      <c r="H219" s="270">
        <v>1</v>
      </c>
      <c r="I219" s="271"/>
      <c r="J219" s="267"/>
      <c r="K219" s="267"/>
      <c r="L219" s="272"/>
      <c r="M219" s="273"/>
      <c r="N219" s="274"/>
      <c r="O219" s="274"/>
      <c r="P219" s="274"/>
      <c r="Q219" s="274"/>
      <c r="R219" s="274"/>
      <c r="S219" s="274"/>
      <c r="T219" s="27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76" t="s">
        <v>141</v>
      </c>
      <c r="AU219" s="276" t="s">
        <v>88</v>
      </c>
      <c r="AV219" s="15" t="s">
        <v>156</v>
      </c>
      <c r="AW219" s="15" t="s">
        <v>33</v>
      </c>
      <c r="AX219" s="15" t="s">
        <v>86</v>
      </c>
      <c r="AY219" s="276" t="s">
        <v>126</v>
      </c>
    </row>
    <row r="220" s="2" customFormat="1" ht="16.5" customHeight="1">
      <c r="A220" s="38"/>
      <c r="B220" s="39"/>
      <c r="C220" s="233" t="s">
        <v>8</v>
      </c>
      <c r="D220" s="233" t="s">
        <v>135</v>
      </c>
      <c r="E220" s="234" t="s">
        <v>371</v>
      </c>
      <c r="F220" s="235" t="s">
        <v>372</v>
      </c>
      <c r="G220" s="236" t="s">
        <v>138</v>
      </c>
      <c r="H220" s="237">
        <v>4</v>
      </c>
      <c r="I220" s="238"/>
      <c r="J220" s="239">
        <f>ROUND(I220*H220,2)</f>
        <v>0</v>
      </c>
      <c r="K220" s="240"/>
      <c r="L220" s="241"/>
      <c r="M220" s="242" t="s">
        <v>1</v>
      </c>
      <c r="N220" s="243" t="s">
        <v>43</v>
      </c>
      <c r="O220" s="91"/>
      <c r="P220" s="229">
        <f>O220*H220</f>
        <v>0</v>
      </c>
      <c r="Q220" s="229">
        <v>0.050000000000000003</v>
      </c>
      <c r="R220" s="229">
        <f>Q220*H220</f>
        <v>0.20000000000000001</v>
      </c>
      <c r="S220" s="229">
        <v>0</v>
      </c>
      <c r="T220" s="230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1" t="s">
        <v>139</v>
      </c>
      <c r="AT220" s="231" t="s">
        <v>135</v>
      </c>
      <c r="AU220" s="231" t="s">
        <v>88</v>
      </c>
      <c r="AY220" s="17" t="s">
        <v>126</v>
      </c>
      <c r="BE220" s="232">
        <f>IF(N220="základní",J220,0)</f>
        <v>0</v>
      </c>
      <c r="BF220" s="232">
        <f>IF(N220="snížená",J220,0)</f>
        <v>0</v>
      </c>
      <c r="BG220" s="232">
        <f>IF(N220="zákl. přenesená",J220,0)</f>
        <v>0</v>
      </c>
      <c r="BH220" s="232">
        <f>IF(N220="sníž. přenesená",J220,0)</f>
        <v>0</v>
      </c>
      <c r="BI220" s="232">
        <f>IF(N220="nulová",J220,0)</f>
        <v>0</v>
      </c>
      <c r="BJ220" s="17" t="s">
        <v>86</v>
      </c>
      <c r="BK220" s="232">
        <f>ROUND(I220*H220,2)</f>
        <v>0</v>
      </c>
      <c r="BL220" s="17" t="s">
        <v>133</v>
      </c>
      <c r="BM220" s="231" t="s">
        <v>373</v>
      </c>
    </row>
    <row r="221" s="13" customFormat="1">
      <c r="A221" s="13"/>
      <c r="B221" s="244"/>
      <c r="C221" s="245"/>
      <c r="D221" s="246" t="s">
        <v>141</v>
      </c>
      <c r="E221" s="247" t="s">
        <v>1</v>
      </c>
      <c r="F221" s="248" t="s">
        <v>374</v>
      </c>
      <c r="G221" s="245"/>
      <c r="H221" s="247" t="s">
        <v>1</v>
      </c>
      <c r="I221" s="249"/>
      <c r="J221" s="245"/>
      <c r="K221" s="245"/>
      <c r="L221" s="250"/>
      <c r="M221" s="251"/>
      <c r="N221" s="252"/>
      <c r="O221" s="252"/>
      <c r="P221" s="252"/>
      <c r="Q221" s="252"/>
      <c r="R221" s="252"/>
      <c r="S221" s="252"/>
      <c r="T221" s="25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54" t="s">
        <v>141</v>
      </c>
      <c r="AU221" s="254" t="s">
        <v>88</v>
      </c>
      <c r="AV221" s="13" t="s">
        <v>86</v>
      </c>
      <c r="AW221" s="13" t="s">
        <v>33</v>
      </c>
      <c r="AX221" s="13" t="s">
        <v>78</v>
      </c>
      <c r="AY221" s="254" t="s">
        <v>126</v>
      </c>
    </row>
    <row r="222" s="13" customFormat="1">
      <c r="A222" s="13"/>
      <c r="B222" s="244"/>
      <c r="C222" s="245"/>
      <c r="D222" s="246" t="s">
        <v>141</v>
      </c>
      <c r="E222" s="247" t="s">
        <v>1</v>
      </c>
      <c r="F222" s="248" t="s">
        <v>375</v>
      </c>
      <c r="G222" s="245"/>
      <c r="H222" s="247" t="s">
        <v>1</v>
      </c>
      <c r="I222" s="249"/>
      <c r="J222" s="245"/>
      <c r="K222" s="245"/>
      <c r="L222" s="250"/>
      <c r="M222" s="251"/>
      <c r="N222" s="252"/>
      <c r="O222" s="252"/>
      <c r="P222" s="252"/>
      <c r="Q222" s="252"/>
      <c r="R222" s="252"/>
      <c r="S222" s="252"/>
      <c r="T222" s="25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54" t="s">
        <v>141</v>
      </c>
      <c r="AU222" s="254" t="s">
        <v>88</v>
      </c>
      <c r="AV222" s="13" t="s">
        <v>86</v>
      </c>
      <c r="AW222" s="13" t="s">
        <v>33</v>
      </c>
      <c r="AX222" s="13" t="s">
        <v>78</v>
      </c>
      <c r="AY222" s="254" t="s">
        <v>126</v>
      </c>
    </row>
    <row r="223" s="13" customFormat="1">
      <c r="A223" s="13"/>
      <c r="B223" s="244"/>
      <c r="C223" s="245"/>
      <c r="D223" s="246" t="s">
        <v>141</v>
      </c>
      <c r="E223" s="247" t="s">
        <v>1</v>
      </c>
      <c r="F223" s="248" t="s">
        <v>376</v>
      </c>
      <c r="G223" s="245"/>
      <c r="H223" s="247" t="s">
        <v>1</v>
      </c>
      <c r="I223" s="249"/>
      <c r="J223" s="245"/>
      <c r="K223" s="245"/>
      <c r="L223" s="250"/>
      <c r="M223" s="251"/>
      <c r="N223" s="252"/>
      <c r="O223" s="252"/>
      <c r="P223" s="252"/>
      <c r="Q223" s="252"/>
      <c r="R223" s="252"/>
      <c r="S223" s="252"/>
      <c r="T223" s="25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54" t="s">
        <v>141</v>
      </c>
      <c r="AU223" s="254" t="s">
        <v>88</v>
      </c>
      <c r="AV223" s="13" t="s">
        <v>86</v>
      </c>
      <c r="AW223" s="13" t="s">
        <v>33</v>
      </c>
      <c r="AX223" s="13" t="s">
        <v>78</v>
      </c>
      <c r="AY223" s="254" t="s">
        <v>126</v>
      </c>
    </row>
    <row r="224" s="13" customFormat="1">
      <c r="A224" s="13"/>
      <c r="B224" s="244"/>
      <c r="C224" s="245"/>
      <c r="D224" s="246" t="s">
        <v>141</v>
      </c>
      <c r="E224" s="247" t="s">
        <v>1</v>
      </c>
      <c r="F224" s="248" t="s">
        <v>345</v>
      </c>
      <c r="G224" s="245"/>
      <c r="H224" s="247" t="s">
        <v>1</v>
      </c>
      <c r="I224" s="249"/>
      <c r="J224" s="245"/>
      <c r="K224" s="245"/>
      <c r="L224" s="250"/>
      <c r="M224" s="251"/>
      <c r="N224" s="252"/>
      <c r="O224" s="252"/>
      <c r="P224" s="252"/>
      <c r="Q224" s="252"/>
      <c r="R224" s="252"/>
      <c r="S224" s="252"/>
      <c r="T224" s="25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4" t="s">
        <v>141</v>
      </c>
      <c r="AU224" s="254" t="s">
        <v>88</v>
      </c>
      <c r="AV224" s="13" t="s">
        <v>86</v>
      </c>
      <c r="AW224" s="13" t="s">
        <v>33</v>
      </c>
      <c r="AX224" s="13" t="s">
        <v>78</v>
      </c>
      <c r="AY224" s="254" t="s">
        <v>126</v>
      </c>
    </row>
    <row r="225" s="13" customFormat="1">
      <c r="A225" s="13"/>
      <c r="B225" s="244"/>
      <c r="C225" s="245"/>
      <c r="D225" s="246" t="s">
        <v>141</v>
      </c>
      <c r="E225" s="247" t="s">
        <v>1</v>
      </c>
      <c r="F225" s="248" t="s">
        <v>377</v>
      </c>
      <c r="G225" s="245"/>
      <c r="H225" s="247" t="s">
        <v>1</v>
      </c>
      <c r="I225" s="249"/>
      <c r="J225" s="245"/>
      <c r="K225" s="245"/>
      <c r="L225" s="250"/>
      <c r="M225" s="251"/>
      <c r="N225" s="252"/>
      <c r="O225" s="252"/>
      <c r="P225" s="252"/>
      <c r="Q225" s="252"/>
      <c r="R225" s="252"/>
      <c r="S225" s="252"/>
      <c r="T225" s="25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54" t="s">
        <v>141</v>
      </c>
      <c r="AU225" s="254" t="s">
        <v>88</v>
      </c>
      <c r="AV225" s="13" t="s">
        <v>86</v>
      </c>
      <c r="AW225" s="13" t="s">
        <v>33</v>
      </c>
      <c r="AX225" s="13" t="s">
        <v>78</v>
      </c>
      <c r="AY225" s="254" t="s">
        <v>126</v>
      </c>
    </row>
    <row r="226" s="13" customFormat="1">
      <c r="A226" s="13"/>
      <c r="B226" s="244"/>
      <c r="C226" s="245"/>
      <c r="D226" s="246" t="s">
        <v>141</v>
      </c>
      <c r="E226" s="247" t="s">
        <v>1</v>
      </c>
      <c r="F226" s="248" t="s">
        <v>378</v>
      </c>
      <c r="G226" s="245"/>
      <c r="H226" s="247" t="s">
        <v>1</v>
      </c>
      <c r="I226" s="249"/>
      <c r="J226" s="245"/>
      <c r="K226" s="245"/>
      <c r="L226" s="250"/>
      <c r="M226" s="251"/>
      <c r="N226" s="252"/>
      <c r="O226" s="252"/>
      <c r="P226" s="252"/>
      <c r="Q226" s="252"/>
      <c r="R226" s="252"/>
      <c r="S226" s="252"/>
      <c r="T226" s="25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54" t="s">
        <v>141</v>
      </c>
      <c r="AU226" s="254" t="s">
        <v>88</v>
      </c>
      <c r="AV226" s="13" t="s">
        <v>86</v>
      </c>
      <c r="AW226" s="13" t="s">
        <v>33</v>
      </c>
      <c r="AX226" s="13" t="s">
        <v>78</v>
      </c>
      <c r="AY226" s="254" t="s">
        <v>126</v>
      </c>
    </row>
    <row r="227" s="13" customFormat="1">
      <c r="A227" s="13"/>
      <c r="B227" s="244"/>
      <c r="C227" s="245"/>
      <c r="D227" s="246" t="s">
        <v>141</v>
      </c>
      <c r="E227" s="247" t="s">
        <v>1</v>
      </c>
      <c r="F227" s="248" t="s">
        <v>231</v>
      </c>
      <c r="G227" s="245"/>
      <c r="H227" s="247" t="s">
        <v>1</v>
      </c>
      <c r="I227" s="249"/>
      <c r="J227" s="245"/>
      <c r="K227" s="245"/>
      <c r="L227" s="250"/>
      <c r="M227" s="251"/>
      <c r="N227" s="252"/>
      <c r="O227" s="252"/>
      <c r="P227" s="252"/>
      <c r="Q227" s="252"/>
      <c r="R227" s="252"/>
      <c r="S227" s="252"/>
      <c r="T227" s="25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4" t="s">
        <v>141</v>
      </c>
      <c r="AU227" s="254" t="s">
        <v>88</v>
      </c>
      <c r="AV227" s="13" t="s">
        <v>86</v>
      </c>
      <c r="AW227" s="13" t="s">
        <v>33</v>
      </c>
      <c r="AX227" s="13" t="s">
        <v>78</v>
      </c>
      <c r="AY227" s="254" t="s">
        <v>126</v>
      </c>
    </row>
    <row r="228" s="14" customFormat="1">
      <c r="A228" s="14"/>
      <c r="B228" s="255"/>
      <c r="C228" s="256"/>
      <c r="D228" s="246" t="s">
        <v>141</v>
      </c>
      <c r="E228" s="257" t="s">
        <v>1</v>
      </c>
      <c r="F228" s="258" t="s">
        <v>156</v>
      </c>
      <c r="G228" s="256"/>
      <c r="H228" s="259">
        <v>4</v>
      </c>
      <c r="I228" s="260"/>
      <c r="J228" s="256"/>
      <c r="K228" s="256"/>
      <c r="L228" s="261"/>
      <c r="M228" s="262"/>
      <c r="N228" s="263"/>
      <c r="O228" s="263"/>
      <c r="P228" s="263"/>
      <c r="Q228" s="263"/>
      <c r="R228" s="263"/>
      <c r="S228" s="263"/>
      <c r="T228" s="26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65" t="s">
        <v>141</v>
      </c>
      <c r="AU228" s="265" t="s">
        <v>88</v>
      </c>
      <c r="AV228" s="14" t="s">
        <v>88</v>
      </c>
      <c r="AW228" s="14" t="s">
        <v>33</v>
      </c>
      <c r="AX228" s="14" t="s">
        <v>78</v>
      </c>
      <c r="AY228" s="265" t="s">
        <v>126</v>
      </c>
    </row>
    <row r="229" s="15" customFormat="1">
      <c r="A229" s="15"/>
      <c r="B229" s="266"/>
      <c r="C229" s="267"/>
      <c r="D229" s="246" t="s">
        <v>141</v>
      </c>
      <c r="E229" s="268" t="s">
        <v>1</v>
      </c>
      <c r="F229" s="269" t="s">
        <v>155</v>
      </c>
      <c r="G229" s="267"/>
      <c r="H229" s="270">
        <v>4</v>
      </c>
      <c r="I229" s="271"/>
      <c r="J229" s="267"/>
      <c r="K229" s="267"/>
      <c r="L229" s="272"/>
      <c r="M229" s="273"/>
      <c r="N229" s="274"/>
      <c r="O229" s="274"/>
      <c r="P229" s="274"/>
      <c r="Q229" s="274"/>
      <c r="R229" s="274"/>
      <c r="S229" s="274"/>
      <c r="T229" s="27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76" t="s">
        <v>141</v>
      </c>
      <c r="AU229" s="276" t="s">
        <v>88</v>
      </c>
      <c r="AV229" s="15" t="s">
        <v>156</v>
      </c>
      <c r="AW229" s="15" t="s">
        <v>33</v>
      </c>
      <c r="AX229" s="15" t="s">
        <v>86</v>
      </c>
      <c r="AY229" s="276" t="s">
        <v>126</v>
      </c>
    </row>
    <row r="230" s="2" customFormat="1" ht="16.5" customHeight="1">
      <c r="A230" s="38"/>
      <c r="B230" s="39"/>
      <c r="C230" s="233" t="s">
        <v>265</v>
      </c>
      <c r="D230" s="233" t="s">
        <v>135</v>
      </c>
      <c r="E230" s="234" t="s">
        <v>379</v>
      </c>
      <c r="F230" s="235" t="s">
        <v>380</v>
      </c>
      <c r="G230" s="236" t="s">
        <v>138</v>
      </c>
      <c r="H230" s="237">
        <v>3</v>
      </c>
      <c r="I230" s="238"/>
      <c r="J230" s="239">
        <f>ROUND(I230*H230,2)</f>
        <v>0</v>
      </c>
      <c r="K230" s="240"/>
      <c r="L230" s="241"/>
      <c r="M230" s="242" t="s">
        <v>1</v>
      </c>
      <c r="N230" s="243" t="s">
        <v>43</v>
      </c>
      <c r="O230" s="91"/>
      <c r="P230" s="229">
        <f>O230*H230</f>
        <v>0</v>
      </c>
      <c r="Q230" s="229">
        <v>0.050000000000000003</v>
      </c>
      <c r="R230" s="229">
        <f>Q230*H230</f>
        <v>0.15000000000000002</v>
      </c>
      <c r="S230" s="229">
        <v>0</v>
      </c>
      <c r="T230" s="230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1" t="s">
        <v>139</v>
      </c>
      <c r="AT230" s="231" t="s">
        <v>135</v>
      </c>
      <c r="AU230" s="231" t="s">
        <v>88</v>
      </c>
      <c r="AY230" s="17" t="s">
        <v>126</v>
      </c>
      <c r="BE230" s="232">
        <f>IF(N230="základní",J230,0)</f>
        <v>0</v>
      </c>
      <c r="BF230" s="232">
        <f>IF(N230="snížená",J230,0)</f>
        <v>0</v>
      </c>
      <c r="BG230" s="232">
        <f>IF(N230="zákl. přenesená",J230,0)</f>
        <v>0</v>
      </c>
      <c r="BH230" s="232">
        <f>IF(N230="sníž. přenesená",J230,0)</f>
        <v>0</v>
      </c>
      <c r="BI230" s="232">
        <f>IF(N230="nulová",J230,0)</f>
        <v>0</v>
      </c>
      <c r="BJ230" s="17" t="s">
        <v>86</v>
      </c>
      <c r="BK230" s="232">
        <f>ROUND(I230*H230,2)</f>
        <v>0</v>
      </c>
      <c r="BL230" s="17" t="s">
        <v>133</v>
      </c>
      <c r="BM230" s="231" t="s">
        <v>381</v>
      </c>
    </row>
    <row r="231" s="13" customFormat="1">
      <c r="A231" s="13"/>
      <c r="B231" s="244"/>
      <c r="C231" s="245"/>
      <c r="D231" s="246" t="s">
        <v>141</v>
      </c>
      <c r="E231" s="247" t="s">
        <v>1</v>
      </c>
      <c r="F231" s="248" t="s">
        <v>382</v>
      </c>
      <c r="G231" s="245"/>
      <c r="H231" s="247" t="s">
        <v>1</v>
      </c>
      <c r="I231" s="249"/>
      <c r="J231" s="245"/>
      <c r="K231" s="245"/>
      <c r="L231" s="250"/>
      <c r="M231" s="251"/>
      <c r="N231" s="252"/>
      <c r="O231" s="252"/>
      <c r="P231" s="252"/>
      <c r="Q231" s="252"/>
      <c r="R231" s="252"/>
      <c r="S231" s="252"/>
      <c r="T231" s="25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54" t="s">
        <v>141</v>
      </c>
      <c r="AU231" s="254" t="s">
        <v>88</v>
      </c>
      <c r="AV231" s="13" t="s">
        <v>86</v>
      </c>
      <c r="AW231" s="13" t="s">
        <v>33</v>
      </c>
      <c r="AX231" s="13" t="s">
        <v>78</v>
      </c>
      <c r="AY231" s="254" t="s">
        <v>126</v>
      </c>
    </row>
    <row r="232" s="13" customFormat="1">
      <c r="A232" s="13"/>
      <c r="B232" s="244"/>
      <c r="C232" s="245"/>
      <c r="D232" s="246" t="s">
        <v>141</v>
      </c>
      <c r="E232" s="247" t="s">
        <v>1</v>
      </c>
      <c r="F232" s="248" t="s">
        <v>375</v>
      </c>
      <c r="G232" s="245"/>
      <c r="H232" s="247" t="s">
        <v>1</v>
      </c>
      <c r="I232" s="249"/>
      <c r="J232" s="245"/>
      <c r="K232" s="245"/>
      <c r="L232" s="250"/>
      <c r="M232" s="251"/>
      <c r="N232" s="252"/>
      <c r="O232" s="252"/>
      <c r="P232" s="252"/>
      <c r="Q232" s="252"/>
      <c r="R232" s="252"/>
      <c r="S232" s="252"/>
      <c r="T232" s="25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4" t="s">
        <v>141</v>
      </c>
      <c r="AU232" s="254" t="s">
        <v>88</v>
      </c>
      <c r="AV232" s="13" t="s">
        <v>86</v>
      </c>
      <c r="AW232" s="13" t="s">
        <v>33</v>
      </c>
      <c r="AX232" s="13" t="s">
        <v>78</v>
      </c>
      <c r="AY232" s="254" t="s">
        <v>126</v>
      </c>
    </row>
    <row r="233" s="13" customFormat="1">
      <c r="A233" s="13"/>
      <c r="B233" s="244"/>
      <c r="C233" s="245"/>
      <c r="D233" s="246" t="s">
        <v>141</v>
      </c>
      <c r="E233" s="247" t="s">
        <v>1</v>
      </c>
      <c r="F233" s="248" t="s">
        <v>344</v>
      </c>
      <c r="G233" s="245"/>
      <c r="H233" s="247" t="s">
        <v>1</v>
      </c>
      <c r="I233" s="249"/>
      <c r="J233" s="245"/>
      <c r="K233" s="245"/>
      <c r="L233" s="250"/>
      <c r="M233" s="251"/>
      <c r="N233" s="252"/>
      <c r="O233" s="252"/>
      <c r="P233" s="252"/>
      <c r="Q233" s="252"/>
      <c r="R233" s="252"/>
      <c r="S233" s="252"/>
      <c r="T233" s="25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54" t="s">
        <v>141</v>
      </c>
      <c r="AU233" s="254" t="s">
        <v>88</v>
      </c>
      <c r="AV233" s="13" t="s">
        <v>86</v>
      </c>
      <c r="AW233" s="13" t="s">
        <v>33</v>
      </c>
      <c r="AX233" s="13" t="s">
        <v>78</v>
      </c>
      <c r="AY233" s="254" t="s">
        <v>126</v>
      </c>
    </row>
    <row r="234" s="13" customFormat="1">
      <c r="A234" s="13"/>
      <c r="B234" s="244"/>
      <c r="C234" s="245"/>
      <c r="D234" s="246" t="s">
        <v>141</v>
      </c>
      <c r="E234" s="247" t="s">
        <v>1</v>
      </c>
      <c r="F234" s="248" t="s">
        <v>345</v>
      </c>
      <c r="G234" s="245"/>
      <c r="H234" s="247" t="s">
        <v>1</v>
      </c>
      <c r="I234" s="249"/>
      <c r="J234" s="245"/>
      <c r="K234" s="245"/>
      <c r="L234" s="250"/>
      <c r="M234" s="251"/>
      <c r="N234" s="252"/>
      <c r="O234" s="252"/>
      <c r="P234" s="252"/>
      <c r="Q234" s="252"/>
      <c r="R234" s="252"/>
      <c r="S234" s="252"/>
      <c r="T234" s="25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4" t="s">
        <v>141</v>
      </c>
      <c r="AU234" s="254" t="s">
        <v>88</v>
      </c>
      <c r="AV234" s="13" t="s">
        <v>86</v>
      </c>
      <c r="AW234" s="13" t="s">
        <v>33</v>
      </c>
      <c r="AX234" s="13" t="s">
        <v>78</v>
      </c>
      <c r="AY234" s="254" t="s">
        <v>126</v>
      </c>
    </row>
    <row r="235" s="13" customFormat="1">
      <c r="A235" s="13"/>
      <c r="B235" s="244"/>
      <c r="C235" s="245"/>
      <c r="D235" s="246" t="s">
        <v>141</v>
      </c>
      <c r="E235" s="247" t="s">
        <v>1</v>
      </c>
      <c r="F235" s="248" t="s">
        <v>383</v>
      </c>
      <c r="G235" s="245"/>
      <c r="H235" s="247" t="s">
        <v>1</v>
      </c>
      <c r="I235" s="249"/>
      <c r="J235" s="245"/>
      <c r="K235" s="245"/>
      <c r="L235" s="250"/>
      <c r="M235" s="251"/>
      <c r="N235" s="252"/>
      <c r="O235" s="252"/>
      <c r="P235" s="252"/>
      <c r="Q235" s="252"/>
      <c r="R235" s="252"/>
      <c r="S235" s="252"/>
      <c r="T235" s="25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54" t="s">
        <v>141</v>
      </c>
      <c r="AU235" s="254" t="s">
        <v>88</v>
      </c>
      <c r="AV235" s="13" t="s">
        <v>86</v>
      </c>
      <c r="AW235" s="13" t="s">
        <v>33</v>
      </c>
      <c r="AX235" s="13" t="s">
        <v>78</v>
      </c>
      <c r="AY235" s="254" t="s">
        <v>126</v>
      </c>
    </row>
    <row r="236" s="13" customFormat="1">
      <c r="A236" s="13"/>
      <c r="B236" s="244"/>
      <c r="C236" s="245"/>
      <c r="D236" s="246" t="s">
        <v>141</v>
      </c>
      <c r="E236" s="247" t="s">
        <v>1</v>
      </c>
      <c r="F236" s="248" t="s">
        <v>384</v>
      </c>
      <c r="G236" s="245"/>
      <c r="H236" s="247" t="s">
        <v>1</v>
      </c>
      <c r="I236" s="249"/>
      <c r="J236" s="245"/>
      <c r="K236" s="245"/>
      <c r="L236" s="250"/>
      <c r="M236" s="251"/>
      <c r="N236" s="252"/>
      <c r="O236" s="252"/>
      <c r="P236" s="252"/>
      <c r="Q236" s="252"/>
      <c r="R236" s="252"/>
      <c r="S236" s="252"/>
      <c r="T236" s="25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54" t="s">
        <v>141</v>
      </c>
      <c r="AU236" s="254" t="s">
        <v>88</v>
      </c>
      <c r="AV236" s="13" t="s">
        <v>86</v>
      </c>
      <c r="AW236" s="13" t="s">
        <v>33</v>
      </c>
      <c r="AX236" s="13" t="s">
        <v>78</v>
      </c>
      <c r="AY236" s="254" t="s">
        <v>126</v>
      </c>
    </row>
    <row r="237" s="13" customFormat="1">
      <c r="A237" s="13"/>
      <c r="B237" s="244"/>
      <c r="C237" s="245"/>
      <c r="D237" s="246" t="s">
        <v>141</v>
      </c>
      <c r="E237" s="247" t="s">
        <v>1</v>
      </c>
      <c r="F237" s="248" t="s">
        <v>231</v>
      </c>
      <c r="G237" s="245"/>
      <c r="H237" s="247" t="s">
        <v>1</v>
      </c>
      <c r="I237" s="249"/>
      <c r="J237" s="245"/>
      <c r="K237" s="245"/>
      <c r="L237" s="250"/>
      <c r="M237" s="251"/>
      <c r="N237" s="252"/>
      <c r="O237" s="252"/>
      <c r="P237" s="252"/>
      <c r="Q237" s="252"/>
      <c r="R237" s="252"/>
      <c r="S237" s="252"/>
      <c r="T237" s="25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54" t="s">
        <v>141</v>
      </c>
      <c r="AU237" s="254" t="s">
        <v>88</v>
      </c>
      <c r="AV237" s="13" t="s">
        <v>86</v>
      </c>
      <c r="AW237" s="13" t="s">
        <v>33</v>
      </c>
      <c r="AX237" s="13" t="s">
        <v>78</v>
      </c>
      <c r="AY237" s="254" t="s">
        <v>126</v>
      </c>
    </row>
    <row r="238" s="14" customFormat="1">
      <c r="A238" s="14"/>
      <c r="B238" s="255"/>
      <c r="C238" s="256"/>
      <c r="D238" s="246" t="s">
        <v>141</v>
      </c>
      <c r="E238" s="257" t="s">
        <v>1</v>
      </c>
      <c r="F238" s="258" t="s">
        <v>157</v>
      </c>
      <c r="G238" s="256"/>
      <c r="H238" s="259">
        <v>3</v>
      </c>
      <c r="I238" s="260"/>
      <c r="J238" s="256"/>
      <c r="K238" s="256"/>
      <c r="L238" s="261"/>
      <c r="M238" s="262"/>
      <c r="N238" s="263"/>
      <c r="O238" s="263"/>
      <c r="P238" s="263"/>
      <c r="Q238" s="263"/>
      <c r="R238" s="263"/>
      <c r="S238" s="263"/>
      <c r="T238" s="26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65" t="s">
        <v>141</v>
      </c>
      <c r="AU238" s="265" t="s">
        <v>88</v>
      </c>
      <c r="AV238" s="14" t="s">
        <v>88</v>
      </c>
      <c r="AW238" s="14" t="s">
        <v>33</v>
      </c>
      <c r="AX238" s="14" t="s">
        <v>78</v>
      </c>
      <c r="AY238" s="265" t="s">
        <v>126</v>
      </c>
    </row>
    <row r="239" s="15" customFormat="1">
      <c r="A239" s="15"/>
      <c r="B239" s="266"/>
      <c r="C239" s="267"/>
      <c r="D239" s="246" t="s">
        <v>141</v>
      </c>
      <c r="E239" s="268" t="s">
        <v>1</v>
      </c>
      <c r="F239" s="269" t="s">
        <v>155</v>
      </c>
      <c r="G239" s="267"/>
      <c r="H239" s="270">
        <v>3</v>
      </c>
      <c r="I239" s="271"/>
      <c r="J239" s="267"/>
      <c r="K239" s="267"/>
      <c r="L239" s="272"/>
      <c r="M239" s="273"/>
      <c r="N239" s="274"/>
      <c r="O239" s="274"/>
      <c r="P239" s="274"/>
      <c r="Q239" s="274"/>
      <c r="R239" s="274"/>
      <c r="S239" s="274"/>
      <c r="T239" s="27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76" t="s">
        <v>141</v>
      </c>
      <c r="AU239" s="276" t="s">
        <v>88</v>
      </c>
      <c r="AV239" s="15" t="s">
        <v>156</v>
      </c>
      <c r="AW239" s="15" t="s">
        <v>33</v>
      </c>
      <c r="AX239" s="15" t="s">
        <v>86</v>
      </c>
      <c r="AY239" s="276" t="s">
        <v>126</v>
      </c>
    </row>
    <row r="240" s="2" customFormat="1" ht="16.5" customHeight="1">
      <c r="A240" s="38"/>
      <c r="B240" s="39"/>
      <c r="C240" s="233" t="s">
        <v>269</v>
      </c>
      <c r="D240" s="233" t="s">
        <v>135</v>
      </c>
      <c r="E240" s="234" t="s">
        <v>385</v>
      </c>
      <c r="F240" s="235" t="s">
        <v>386</v>
      </c>
      <c r="G240" s="236" t="s">
        <v>138</v>
      </c>
      <c r="H240" s="237">
        <v>1</v>
      </c>
      <c r="I240" s="238"/>
      <c r="J240" s="239">
        <f>ROUND(I240*H240,2)</f>
        <v>0</v>
      </c>
      <c r="K240" s="240"/>
      <c r="L240" s="241"/>
      <c r="M240" s="242" t="s">
        <v>1</v>
      </c>
      <c r="N240" s="243" t="s">
        <v>43</v>
      </c>
      <c r="O240" s="91"/>
      <c r="P240" s="229">
        <f>O240*H240</f>
        <v>0</v>
      </c>
      <c r="Q240" s="229">
        <v>0.050000000000000003</v>
      </c>
      <c r="R240" s="229">
        <f>Q240*H240</f>
        <v>0.050000000000000003</v>
      </c>
      <c r="S240" s="229">
        <v>0</v>
      </c>
      <c r="T240" s="230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31" t="s">
        <v>139</v>
      </c>
      <c r="AT240" s="231" t="s">
        <v>135</v>
      </c>
      <c r="AU240" s="231" t="s">
        <v>88</v>
      </c>
      <c r="AY240" s="17" t="s">
        <v>126</v>
      </c>
      <c r="BE240" s="232">
        <f>IF(N240="základní",J240,0)</f>
        <v>0</v>
      </c>
      <c r="BF240" s="232">
        <f>IF(N240="snížená",J240,0)</f>
        <v>0</v>
      </c>
      <c r="BG240" s="232">
        <f>IF(N240="zákl. přenesená",J240,0)</f>
        <v>0</v>
      </c>
      <c r="BH240" s="232">
        <f>IF(N240="sníž. přenesená",J240,0)</f>
        <v>0</v>
      </c>
      <c r="BI240" s="232">
        <f>IF(N240="nulová",J240,0)</f>
        <v>0</v>
      </c>
      <c r="BJ240" s="17" t="s">
        <v>86</v>
      </c>
      <c r="BK240" s="232">
        <f>ROUND(I240*H240,2)</f>
        <v>0</v>
      </c>
      <c r="BL240" s="17" t="s">
        <v>133</v>
      </c>
      <c r="BM240" s="231" t="s">
        <v>387</v>
      </c>
    </row>
    <row r="241" s="13" customFormat="1">
      <c r="A241" s="13"/>
      <c r="B241" s="244"/>
      <c r="C241" s="245"/>
      <c r="D241" s="246" t="s">
        <v>141</v>
      </c>
      <c r="E241" s="247" t="s">
        <v>1</v>
      </c>
      <c r="F241" s="248" t="s">
        <v>388</v>
      </c>
      <c r="G241" s="245"/>
      <c r="H241" s="247" t="s">
        <v>1</v>
      </c>
      <c r="I241" s="249"/>
      <c r="J241" s="245"/>
      <c r="K241" s="245"/>
      <c r="L241" s="250"/>
      <c r="M241" s="251"/>
      <c r="N241" s="252"/>
      <c r="O241" s="252"/>
      <c r="P241" s="252"/>
      <c r="Q241" s="252"/>
      <c r="R241" s="252"/>
      <c r="S241" s="252"/>
      <c r="T241" s="25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4" t="s">
        <v>141</v>
      </c>
      <c r="AU241" s="254" t="s">
        <v>88</v>
      </c>
      <c r="AV241" s="13" t="s">
        <v>86</v>
      </c>
      <c r="AW241" s="13" t="s">
        <v>33</v>
      </c>
      <c r="AX241" s="13" t="s">
        <v>78</v>
      </c>
      <c r="AY241" s="254" t="s">
        <v>126</v>
      </c>
    </row>
    <row r="242" s="13" customFormat="1">
      <c r="A242" s="13"/>
      <c r="B242" s="244"/>
      <c r="C242" s="245"/>
      <c r="D242" s="246" t="s">
        <v>141</v>
      </c>
      <c r="E242" s="247" t="s">
        <v>1</v>
      </c>
      <c r="F242" s="248" t="s">
        <v>375</v>
      </c>
      <c r="G242" s="245"/>
      <c r="H242" s="247" t="s">
        <v>1</v>
      </c>
      <c r="I242" s="249"/>
      <c r="J242" s="245"/>
      <c r="K242" s="245"/>
      <c r="L242" s="250"/>
      <c r="M242" s="251"/>
      <c r="N242" s="252"/>
      <c r="O242" s="252"/>
      <c r="P242" s="252"/>
      <c r="Q242" s="252"/>
      <c r="R242" s="252"/>
      <c r="S242" s="252"/>
      <c r="T242" s="25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54" t="s">
        <v>141</v>
      </c>
      <c r="AU242" s="254" t="s">
        <v>88</v>
      </c>
      <c r="AV242" s="13" t="s">
        <v>86</v>
      </c>
      <c r="AW242" s="13" t="s">
        <v>33</v>
      </c>
      <c r="AX242" s="13" t="s">
        <v>78</v>
      </c>
      <c r="AY242" s="254" t="s">
        <v>126</v>
      </c>
    </row>
    <row r="243" s="13" customFormat="1">
      <c r="A243" s="13"/>
      <c r="B243" s="244"/>
      <c r="C243" s="245"/>
      <c r="D243" s="246" t="s">
        <v>141</v>
      </c>
      <c r="E243" s="247" t="s">
        <v>1</v>
      </c>
      <c r="F243" s="248" t="s">
        <v>227</v>
      </c>
      <c r="G243" s="245"/>
      <c r="H243" s="247" t="s">
        <v>1</v>
      </c>
      <c r="I243" s="249"/>
      <c r="J243" s="245"/>
      <c r="K243" s="245"/>
      <c r="L243" s="250"/>
      <c r="M243" s="251"/>
      <c r="N243" s="252"/>
      <c r="O243" s="252"/>
      <c r="P243" s="252"/>
      <c r="Q243" s="252"/>
      <c r="R243" s="252"/>
      <c r="S243" s="252"/>
      <c r="T243" s="25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54" t="s">
        <v>141</v>
      </c>
      <c r="AU243" s="254" t="s">
        <v>88</v>
      </c>
      <c r="AV243" s="13" t="s">
        <v>86</v>
      </c>
      <c r="AW243" s="13" t="s">
        <v>33</v>
      </c>
      <c r="AX243" s="13" t="s">
        <v>78</v>
      </c>
      <c r="AY243" s="254" t="s">
        <v>126</v>
      </c>
    </row>
    <row r="244" s="13" customFormat="1">
      <c r="A244" s="13"/>
      <c r="B244" s="244"/>
      <c r="C244" s="245"/>
      <c r="D244" s="246" t="s">
        <v>141</v>
      </c>
      <c r="E244" s="247" t="s">
        <v>1</v>
      </c>
      <c r="F244" s="248" t="s">
        <v>345</v>
      </c>
      <c r="G244" s="245"/>
      <c r="H244" s="247" t="s">
        <v>1</v>
      </c>
      <c r="I244" s="249"/>
      <c r="J244" s="245"/>
      <c r="K244" s="245"/>
      <c r="L244" s="250"/>
      <c r="M244" s="251"/>
      <c r="N244" s="252"/>
      <c r="O244" s="252"/>
      <c r="P244" s="252"/>
      <c r="Q244" s="252"/>
      <c r="R244" s="252"/>
      <c r="S244" s="252"/>
      <c r="T244" s="25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4" t="s">
        <v>141</v>
      </c>
      <c r="AU244" s="254" t="s">
        <v>88</v>
      </c>
      <c r="AV244" s="13" t="s">
        <v>86</v>
      </c>
      <c r="AW244" s="13" t="s">
        <v>33</v>
      </c>
      <c r="AX244" s="13" t="s">
        <v>78</v>
      </c>
      <c r="AY244" s="254" t="s">
        <v>126</v>
      </c>
    </row>
    <row r="245" s="13" customFormat="1">
      <c r="A245" s="13"/>
      <c r="B245" s="244"/>
      <c r="C245" s="245"/>
      <c r="D245" s="246" t="s">
        <v>141</v>
      </c>
      <c r="E245" s="247" t="s">
        <v>1</v>
      </c>
      <c r="F245" s="248" t="s">
        <v>377</v>
      </c>
      <c r="G245" s="245"/>
      <c r="H245" s="247" t="s">
        <v>1</v>
      </c>
      <c r="I245" s="249"/>
      <c r="J245" s="245"/>
      <c r="K245" s="245"/>
      <c r="L245" s="250"/>
      <c r="M245" s="251"/>
      <c r="N245" s="252"/>
      <c r="O245" s="252"/>
      <c r="P245" s="252"/>
      <c r="Q245" s="252"/>
      <c r="R245" s="252"/>
      <c r="S245" s="252"/>
      <c r="T245" s="25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54" t="s">
        <v>141</v>
      </c>
      <c r="AU245" s="254" t="s">
        <v>88</v>
      </c>
      <c r="AV245" s="13" t="s">
        <v>86</v>
      </c>
      <c r="AW245" s="13" t="s">
        <v>33</v>
      </c>
      <c r="AX245" s="13" t="s">
        <v>78</v>
      </c>
      <c r="AY245" s="254" t="s">
        <v>126</v>
      </c>
    </row>
    <row r="246" s="13" customFormat="1">
      <c r="A246" s="13"/>
      <c r="B246" s="244"/>
      <c r="C246" s="245"/>
      <c r="D246" s="246" t="s">
        <v>141</v>
      </c>
      <c r="E246" s="247" t="s">
        <v>1</v>
      </c>
      <c r="F246" s="248" t="s">
        <v>389</v>
      </c>
      <c r="G246" s="245"/>
      <c r="H246" s="247" t="s">
        <v>1</v>
      </c>
      <c r="I246" s="249"/>
      <c r="J246" s="245"/>
      <c r="K246" s="245"/>
      <c r="L246" s="250"/>
      <c r="M246" s="251"/>
      <c r="N246" s="252"/>
      <c r="O246" s="252"/>
      <c r="P246" s="252"/>
      <c r="Q246" s="252"/>
      <c r="R246" s="252"/>
      <c r="S246" s="252"/>
      <c r="T246" s="25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54" t="s">
        <v>141</v>
      </c>
      <c r="AU246" s="254" t="s">
        <v>88</v>
      </c>
      <c r="AV246" s="13" t="s">
        <v>86</v>
      </c>
      <c r="AW246" s="13" t="s">
        <v>33</v>
      </c>
      <c r="AX246" s="13" t="s">
        <v>78</v>
      </c>
      <c r="AY246" s="254" t="s">
        <v>126</v>
      </c>
    </row>
    <row r="247" s="14" customFormat="1">
      <c r="A247" s="14"/>
      <c r="B247" s="255"/>
      <c r="C247" s="256"/>
      <c r="D247" s="246" t="s">
        <v>141</v>
      </c>
      <c r="E247" s="257" t="s">
        <v>1</v>
      </c>
      <c r="F247" s="258" t="s">
        <v>86</v>
      </c>
      <c r="G247" s="256"/>
      <c r="H247" s="259">
        <v>1</v>
      </c>
      <c r="I247" s="260"/>
      <c r="J247" s="256"/>
      <c r="K247" s="256"/>
      <c r="L247" s="261"/>
      <c r="M247" s="262"/>
      <c r="N247" s="263"/>
      <c r="O247" s="263"/>
      <c r="P247" s="263"/>
      <c r="Q247" s="263"/>
      <c r="R247" s="263"/>
      <c r="S247" s="263"/>
      <c r="T247" s="26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65" t="s">
        <v>141</v>
      </c>
      <c r="AU247" s="265" t="s">
        <v>88</v>
      </c>
      <c r="AV247" s="14" t="s">
        <v>88</v>
      </c>
      <c r="AW247" s="14" t="s">
        <v>33</v>
      </c>
      <c r="AX247" s="14" t="s">
        <v>78</v>
      </c>
      <c r="AY247" s="265" t="s">
        <v>126</v>
      </c>
    </row>
    <row r="248" s="15" customFormat="1">
      <c r="A248" s="15"/>
      <c r="B248" s="266"/>
      <c r="C248" s="267"/>
      <c r="D248" s="246" t="s">
        <v>141</v>
      </c>
      <c r="E248" s="268" t="s">
        <v>1</v>
      </c>
      <c r="F248" s="269" t="s">
        <v>155</v>
      </c>
      <c r="G248" s="267"/>
      <c r="H248" s="270">
        <v>1</v>
      </c>
      <c r="I248" s="271"/>
      <c r="J248" s="267"/>
      <c r="K248" s="267"/>
      <c r="L248" s="272"/>
      <c r="M248" s="273"/>
      <c r="N248" s="274"/>
      <c r="O248" s="274"/>
      <c r="P248" s="274"/>
      <c r="Q248" s="274"/>
      <c r="R248" s="274"/>
      <c r="S248" s="274"/>
      <c r="T248" s="27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76" t="s">
        <v>141</v>
      </c>
      <c r="AU248" s="276" t="s">
        <v>88</v>
      </c>
      <c r="AV248" s="15" t="s">
        <v>156</v>
      </c>
      <c r="AW248" s="15" t="s">
        <v>33</v>
      </c>
      <c r="AX248" s="15" t="s">
        <v>86</v>
      </c>
      <c r="AY248" s="276" t="s">
        <v>126</v>
      </c>
    </row>
    <row r="249" s="2" customFormat="1" ht="16.5" customHeight="1">
      <c r="A249" s="38"/>
      <c r="B249" s="39"/>
      <c r="C249" s="233" t="s">
        <v>277</v>
      </c>
      <c r="D249" s="233" t="s">
        <v>135</v>
      </c>
      <c r="E249" s="234" t="s">
        <v>390</v>
      </c>
      <c r="F249" s="235" t="s">
        <v>391</v>
      </c>
      <c r="G249" s="236" t="s">
        <v>138</v>
      </c>
      <c r="H249" s="237">
        <v>1</v>
      </c>
      <c r="I249" s="238"/>
      <c r="J249" s="239">
        <f>ROUND(I249*H249,2)</f>
        <v>0</v>
      </c>
      <c r="K249" s="240"/>
      <c r="L249" s="241"/>
      <c r="M249" s="242" t="s">
        <v>1</v>
      </c>
      <c r="N249" s="243" t="s">
        <v>43</v>
      </c>
      <c r="O249" s="91"/>
      <c r="P249" s="229">
        <f>O249*H249</f>
        <v>0</v>
      </c>
      <c r="Q249" s="229">
        <v>0.050000000000000003</v>
      </c>
      <c r="R249" s="229">
        <f>Q249*H249</f>
        <v>0.050000000000000003</v>
      </c>
      <c r="S249" s="229">
        <v>0</v>
      </c>
      <c r="T249" s="230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31" t="s">
        <v>139</v>
      </c>
      <c r="AT249" s="231" t="s">
        <v>135</v>
      </c>
      <c r="AU249" s="231" t="s">
        <v>88</v>
      </c>
      <c r="AY249" s="17" t="s">
        <v>126</v>
      </c>
      <c r="BE249" s="232">
        <f>IF(N249="základní",J249,0)</f>
        <v>0</v>
      </c>
      <c r="BF249" s="232">
        <f>IF(N249="snížená",J249,0)</f>
        <v>0</v>
      </c>
      <c r="BG249" s="232">
        <f>IF(N249="zákl. přenesená",J249,0)</f>
        <v>0</v>
      </c>
      <c r="BH249" s="232">
        <f>IF(N249="sníž. přenesená",J249,0)</f>
        <v>0</v>
      </c>
      <c r="BI249" s="232">
        <f>IF(N249="nulová",J249,0)</f>
        <v>0</v>
      </c>
      <c r="BJ249" s="17" t="s">
        <v>86</v>
      </c>
      <c r="BK249" s="232">
        <f>ROUND(I249*H249,2)</f>
        <v>0</v>
      </c>
      <c r="BL249" s="17" t="s">
        <v>133</v>
      </c>
      <c r="BM249" s="231" t="s">
        <v>392</v>
      </c>
    </row>
    <row r="250" s="13" customFormat="1">
      <c r="A250" s="13"/>
      <c r="B250" s="244"/>
      <c r="C250" s="245"/>
      <c r="D250" s="246" t="s">
        <v>141</v>
      </c>
      <c r="E250" s="247" t="s">
        <v>1</v>
      </c>
      <c r="F250" s="248" t="s">
        <v>393</v>
      </c>
      <c r="G250" s="245"/>
      <c r="H250" s="247" t="s">
        <v>1</v>
      </c>
      <c r="I250" s="249"/>
      <c r="J250" s="245"/>
      <c r="K250" s="245"/>
      <c r="L250" s="250"/>
      <c r="M250" s="251"/>
      <c r="N250" s="252"/>
      <c r="O250" s="252"/>
      <c r="P250" s="252"/>
      <c r="Q250" s="252"/>
      <c r="R250" s="252"/>
      <c r="S250" s="252"/>
      <c r="T250" s="25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4" t="s">
        <v>141</v>
      </c>
      <c r="AU250" s="254" t="s">
        <v>88</v>
      </c>
      <c r="AV250" s="13" t="s">
        <v>86</v>
      </c>
      <c r="AW250" s="13" t="s">
        <v>33</v>
      </c>
      <c r="AX250" s="13" t="s">
        <v>78</v>
      </c>
      <c r="AY250" s="254" t="s">
        <v>126</v>
      </c>
    </row>
    <row r="251" s="13" customFormat="1">
      <c r="A251" s="13"/>
      <c r="B251" s="244"/>
      <c r="C251" s="245"/>
      <c r="D251" s="246" t="s">
        <v>141</v>
      </c>
      <c r="E251" s="247" t="s">
        <v>1</v>
      </c>
      <c r="F251" s="248" t="s">
        <v>375</v>
      </c>
      <c r="G251" s="245"/>
      <c r="H251" s="247" t="s">
        <v>1</v>
      </c>
      <c r="I251" s="249"/>
      <c r="J251" s="245"/>
      <c r="K251" s="245"/>
      <c r="L251" s="250"/>
      <c r="M251" s="251"/>
      <c r="N251" s="252"/>
      <c r="O251" s="252"/>
      <c r="P251" s="252"/>
      <c r="Q251" s="252"/>
      <c r="R251" s="252"/>
      <c r="S251" s="252"/>
      <c r="T251" s="25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54" t="s">
        <v>141</v>
      </c>
      <c r="AU251" s="254" t="s">
        <v>88</v>
      </c>
      <c r="AV251" s="13" t="s">
        <v>86</v>
      </c>
      <c r="AW251" s="13" t="s">
        <v>33</v>
      </c>
      <c r="AX251" s="13" t="s">
        <v>78</v>
      </c>
      <c r="AY251" s="254" t="s">
        <v>126</v>
      </c>
    </row>
    <row r="252" s="13" customFormat="1">
      <c r="A252" s="13"/>
      <c r="B252" s="244"/>
      <c r="C252" s="245"/>
      <c r="D252" s="246" t="s">
        <v>141</v>
      </c>
      <c r="E252" s="247" t="s">
        <v>1</v>
      </c>
      <c r="F252" s="248" t="s">
        <v>227</v>
      </c>
      <c r="G252" s="245"/>
      <c r="H252" s="247" t="s">
        <v>1</v>
      </c>
      <c r="I252" s="249"/>
      <c r="J252" s="245"/>
      <c r="K252" s="245"/>
      <c r="L252" s="250"/>
      <c r="M252" s="251"/>
      <c r="N252" s="252"/>
      <c r="O252" s="252"/>
      <c r="P252" s="252"/>
      <c r="Q252" s="252"/>
      <c r="R252" s="252"/>
      <c r="S252" s="252"/>
      <c r="T252" s="25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54" t="s">
        <v>141</v>
      </c>
      <c r="AU252" s="254" t="s">
        <v>88</v>
      </c>
      <c r="AV252" s="13" t="s">
        <v>86</v>
      </c>
      <c r="AW252" s="13" t="s">
        <v>33</v>
      </c>
      <c r="AX252" s="13" t="s">
        <v>78</v>
      </c>
      <c r="AY252" s="254" t="s">
        <v>126</v>
      </c>
    </row>
    <row r="253" s="13" customFormat="1">
      <c r="A253" s="13"/>
      <c r="B253" s="244"/>
      <c r="C253" s="245"/>
      <c r="D253" s="246" t="s">
        <v>141</v>
      </c>
      <c r="E253" s="247" t="s">
        <v>1</v>
      </c>
      <c r="F253" s="248" t="s">
        <v>345</v>
      </c>
      <c r="G253" s="245"/>
      <c r="H253" s="247" t="s">
        <v>1</v>
      </c>
      <c r="I253" s="249"/>
      <c r="J253" s="245"/>
      <c r="K253" s="245"/>
      <c r="L253" s="250"/>
      <c r="M253" s="251"/>
      <c r="N253" s="252"/>
      <c r="O253" s="252"/>
      <c r="P253" s="252"/>
      <c r="Q253" s="252"/>
      <c r="R253" s="252"/>
      <c r="S253" s="252"/>
      <c r="T253" s="25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54" t="s">
        <v>141</v>
      </c>
      <c r="AU253" s="254" t="s">
        <v>88</v>
      </c>
      <c r="AV253" s="13" t="s">
        <v>86</v>
      </c>
      <c r="AW253" s="13" t="s">
        <v>33</v>
      </c>
      <c r="AX253" s="13" t="s">
        <v>78</v>
      </c>
      <c r="AY253" s="254" t="s">
        <v>126</v>
      </c>
    </row>
    <row r="254" s="13" customFormat="1">
      <c r="A254" s="13"/>
      <c r="B254" s="244"/>
      <c r="C254" s="245"/>
      <c r="D254" s="246" t="s">
        <v>141</v>
      </c>
      <c r="E254" s="247" t="s">
        <v>1</v>
      </c>
      <c r="F254" s="248" t="s">
        <v>394</v>
      </c>
      <c r="G254" s="245"/>
      <c r="H254" s="247" t="s">
        <v>1</v>
      </c>
      <c r="I254" s="249"/>
      <c r="J254" s="245"/>
      <c r="K254" s="245"/>
      <c r="L254" s="250"/>
      <c r="M254" s="251"/>
      <c r="N254" s="252"/>
      <c r="O254" s="252"/>
      <c r="P254" s="252"/>
      <c r="Q254" s="252"/>
      <c r="R254" s="252"/>
      <c r="S254" s="252"/>
      <c r="T254" s="25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54" t="s">
        <v>141</v>
      </c>
      <c r="AU254" s="254" t="s">
        <v>88</v>
      </c>
      <c r="AV254" s="13" t="s">
        <v>86</v>
      </c>
      <c r="AW254" s="13" t="s">
        <v>33</v>
      </c>
      <c r="AX254" s="13" t="s">
        <v>78</v>
      </c>
      <c r="AY254" s="254" t="s">
        <v>126</v>
      </c>
    </row>
    <row r="255" s="13" customFormat="1">
      <c r="A255" s="13"/>
      <c r="B255" s="244"/>
      <c r="C255" s="245"/>
      <c r="D255" s="246" t="s">
        <v>141</v>
      </c>
      <c r="E255" s="247" t="s">
        <v>1</v>
      </c>
      <c r="F255" s="248" t="s">
        <v>395</v>
      </c>
      <c r="G255" s="245"/>
      <c r="H255" s="247" t="s">
        <v>1</v>
      </c>
      <c r="I255" s="249"/>
      <c r="J255" s="245"/>
      <c r="K255" s="245"/>
      <c r="L255" s="250"/>
      <c r="M255" s="251"/>
      <c r="N255" s="252"/>
      <c r="O255" s="252"/>
      <c r="P255" s="252"/>
      <c r="Q255" s="252"/>
      <c r="R255" s="252"/>
      <c r="S255" s="252"/>
      <c r="T255" s="25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54" t="s">
        <v>141</v>
      </c>
      <c r="AU255" s="254" t="s">
        <v>88</v>
      </c>
      <c r="AV255" s="13" t="s">
        <v>86</v>
      </c>
      <c r="AW255" s="13" t="s">
        <v>33</v>
      </c>
      <c r="AX255" s="13" t="s">
        <v>78</v>
      </c>
      <c r="AY255" s="254" t="s">
        <v>126</v>
      </c>
    </row>
    <row r="256" s="13" customFormat="1">
      <c r="A256" s="13"/>
      <c r="B256" s="244"/>
      <c r="C256" s="245"/>
      <c r="D256" s="246" t="s">
        <v>141</v>
      </c>
      <c r="E256" s="247" t="s">
        <v>1</v>
      </c>
      <c r="F256" s="248" t="s">
        <v>231</v>
      </c>
      <c r="G256" s="245"/>
      <c r="H256" s="247" t="s">
        <v>1</v>
      </c>
      <c r="I256" s="249"/>
      <c r="J256" s="245"/>
      <c r="K256" s="245"/>
      <c r="L256" s="250"/>
      <c r="M256" s="251"/>
      <c r="N256" s="252"/>
      <c r="O256" s="252"/>
      <c r="P256" s="252"/>
      <c r="Q256" s="252"/>
      <c r="R256" s="252"/>
      <c r="S256" s="252"/>
      <c r="T256" s="25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54" t="s">
        <v>141</v>
      </c>
      <c r="AU256" s="254" t="s">
        <v>88</v>
      </c>
      <c r="AV256" s="13" t="s">
        <v>86</v>
      </c>
      <c r="AW256" s="13" t="s">
        <v>33</v>
      </c>
      <c r="AX256" s="13" t="s">
        <v>78</v>
      </c>
      <c r="AY256" s="254" t="s">
        <v>126</v>
      </c>
    </row>
    <row r="257" s="14" customFormat="1">
      <c r="A257" s="14"/>
      <c r="B257" s="255"/>
      <c r="C257" s="256"/>
      <c r="D257" s="246" t="s">
        <v>141</v>
      </c>
      <c r="E257" s="257" t="s">
        <v>1</v>
      </c>
      <c r="F257" s="258" t="s">
        <v>86</v>
      </c>
      <c r="G257" s="256"/>
      <c r="H257" s="259">
        <v>1</v>
      </c>
      <c r="I257" s="260"/>
      <c r="J257" s="256"/>
      <c r="K257" s="256"/>
      <c r="L257" s="261"/>
      <c r="M257" s="262"/>
      <c r="N257" s="263"/>
      <c r="O257" s="263"/>
      <c r="P257" s="263"/>
      <c r="Q257" s="263"/>
      <c r="R257" s="263"/>
      <c r="S257" s="263"/>
      <c r="T257" s="26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65" t="s">
        <v>141</v>
      </c>
      <c r="AU257" s="265" t="s">
        <v>88</v>
      </c>
      <c r="AV257" s="14" t="s">
        <v>88</v>
      </c>
      <c r="AW257" s="14" t="s">
        <v>33</v>
      </c>
      <c r="AX257" s="14" t="s">
        <v>78</v>
      </c>
      <c r="AY257" s="265" t="s">
        <v>126</v>
      </c>
    </row>
    <row r="258" s="15" customFormat="1">
      <c r="A258" s="15"/>
      <c r="B258" s="266"/>
      <c r="C258" s="267"/>
      <c r="D258" s="246" t="s">
        <v>141</v>
      </c>
      <c r="E258" s="268" t="s">
        <v>1</v>
      </c>
      <c r="F258" s="269" t="s">
        <v>155</v>
      </c>
      <c r="G258" s="267"/>
      <c r="H258" s="270">
        <v>1</v>
      </c>
      <c r="I258" s="271"/>
      <c r="J258" s="267"/>
      <c r="K258" s="267"/>
      <c r="L258" s="272"/>
      <c r="M258" s="273"/>
      <c r="N258" s="274"/>
      <c r="O258" s="274"/>
      <c r="P258" s="274"/>
      <c r="Q258" s="274"/>
      <c r="R258" s="274"/>
      <c r="S258" s="274"/>
      <c r="T258" s="27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76" t="s">
        <v>141</v>
      </c>
      <c r="AU258" s="276" t="s">
        <v>88</v>
      </c>
      <c r="AV258" s="15" t="s">
        <v>156</v>
      </c>
      <c r="AW258" s="15" t="s">
        <v>33</v>
      </c>
      <c r="AX258" s="15" t="s">
        <v>86</v>
      </c>
      <c r="AY258" s="276" t="s">
        <v>126</v>
      </c>
    </row>
    <row r="259" s="2" customFormat="1" ht="16.5" customHeight="1">
      <c r="A259" s="38"/>
      <c r="B259" s="39"/>
      <c r="C259" s="233" t="s">
        <v>133</v>
      </c>
      <c r="D259" s="233" t="s">
        <v>135</v>
      </c>
      <c r="E259" s="234" t="s">
        <v>396</v>
      </c>
      <c r="F259" s="235" t="s">
        <v>397</v>
      </c>
      <c r="G259" s="236" t="s">
        <v>138</v>
      </c>
      <c r="H259" s="237">
        <v>2</v>
      </c>
      <c r="I259" s="238"/>
      <c r="J259" s="239">
        <f>ROUND(I259*H259,2)</f>
        <v>0</v>
      </c>
      <c r="K259" s="240"/>
      <c r="L259" s="241"/>
      <c r="M259" s="242" t="s">
        <v>1</v>
      </c>
      <c r="N259" s="243" t="s">
        <v>43</v>
      </c>
      <c r="O259" s="91"/>
      <c r="P259" s="229">
        <f>O259*H259</f>
        <v>0</v>
      </c>
      <c r="Q259" s="229">
        <v>0.050000000000000003</v>
      </c>
      <c r="R259" s="229">
        <f>Q259*H259</f>
        <v>0.10000000000000001</v>
      </c>
      <c r="S259" s="229">
        <v>0</v>
      </c>
      <c r="T259" s="230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31" t="s">
        <v>139</v>
      </c>
      <c r="AT259" s="231" t="s">
        <v>135</v>
      </c>
      <c r="AU259" s="231" t="s">
        <v>88</v>
      </c>
      <c r="AY259" s="17" t="s">
        <v>126</v>
      </c>
      <c r="BE259" s="232">
        <f>IF(N259="základní",J259,0)</f>
        <v>0</v>
      </c>
      <c r="BF259" s="232">
        <f>IF(N259="snížená",J259,0)</f>
        <v>0</v>
      </c>
      <c r="BG259" s="232">
        <f>IF(N259="zákl. přenesená",J259,0)</f>
        <v>0</v>
      </c>
      <c r="BH259" s="232">
        <f>IF(N259="sníž. přenesená",J259,0)</f>
        <v>0</v>
      </c>
      <c r="BI259" s="232">
        <f>IF(N259="nulová",J259,0)</f>
        <v>0</v>
      </c>
      <c r="BJ259" s="17" t="s">
        <v>86</v>
      </c>
      <c r="BK259" s="232">
        <f>ROUND(I259*H259,2)</f>
        <v>0</v>
      </c>
      <c r="BL259" s="17" t="s">
        <v>133</v>
      </c>
      <c r="BM259" s="231" t="s">
        <v>398</v>
      </c>
    </row>
    <row r="260" s="13" customFormat="1">
      <c r="A260" s="13"/>
      <c r="B260" s="244"/>
      <c r="C260" s="245"/>
      <c r="D260" s="246" t="s">
        <v>141</v>
      </c>
      <c r="E260" s="247" t="s">
        <v>1</v>
      </c>
      <c r="F260" s="248" t="s">
        <v>399</v>
      </c>
      <c r="G260" s="245"/>
      <c r="H260" s="247" t="s">
        <v>1</v>
      </c>
      <c r="I260" s="249"/>
      <c r="J260" s="245"/>
      <c r="K260" s="245"/>
      <c r="L260" s="250"/>
      <c r="M260" s="251"/>
      <c r="N260" s="252"/>
      <c r="O260" s="252"/>
      <c r="P260" s="252"/>
      <c r="Q260" s="252"/>
      <c r="R260" s="252"/>
      <c r="S260" s="252"/>
      <c r="T260" s="25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54" t="s">
        <v>141</v>
      </c>
      <c r="AU260" s="254" t="s">
        <v>88</v>
      </c>
      <c r="AV260" s="13" t="s">
        <v>86</v>
      </c>
      <c r="AW260" s="13" t="s">
        <v>33</v>
      </c>
      <c r="AX260" s="13" t="s">
        <v>78</v>
      </c>
      <c r="AY260" s="254" t="s">
        <v>126</v>
      </c>
    </row>
    <row r="261" s="13" customFormat="1">
      <c r="A261" s="13"/>
      <c r="B261" s="244"/>
      <c r="C261" s="245"/>
      <c r="D261" s="246" t="s">
        <v>141</v>
      </c>
      <c r="E261" s="247" t="s">
        <v>1</v>
      </c>
      <c r="F261" s="248" t="s">
        <v>400</v>
      </c>
      <c r="G261" s="245"/>
      <c r="H261" s="247" t="s">
        <v>1</v>
      </c>
      <c r="I261" s="249"/>
      <c r="J261" s="245"/>
      <c r="K261" s="245"/>
      <c r="L261" s="250"/>
      <c r="M261" s="251"/>
      <c r="N261" s="252"/>
      <c r="O261" s="252"/>
      <c r="P261" s="252"/>
      <c r="Q261" s="252"/>
      <c r="R261" s="252"/>
      <c r="S261" s="252"/>
      <c r="T261" s="25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54" t="s">
        <v>141</v>
      </c>
      <c r="AU261" s="254" t="s">
        <v>88</v>
      </c>
      <c r="AV261" s="13" t="s">
        <v>86</v>
      </c>
      <c r="AW261" s="13" t="s">
        <v>33</v>
      </c>
      <c r="AX261" s="13" t="s">
        <v>78</v>
      </c>
      <c r="AY261" s="254" t="s">
        <v>126</v>
      </c>
    </row>
    <row r="262" s="13" customFormat="1">
      <c r="A262" s="13"/>
      <c r="B262" s="244"/>
      <c r="C262" s="245"/>
      <c r="D262" s="246" t="s">
        <v>141</v>
      </c>
      <c r="E262" s="247" t="s">
        <v>1</v>
      </c>
      <c r="F262" s="248" t="s">
        <v>401</v>
      </c>
      <c r="G262" s="245"/>
      <c r="H262" s="247" t="s">
        <v>1</v>
      </c>
      <c r="I262" s="249"/>
      <c r="J262" s="245"/>
      <c r="K262" s="245"/>
      <c r="L262" s="250"/>
      <c r="M262" s="251"/>
      <c r="N262" s="252"/>
      <c r="O262" s="252"/>
      <c r="P262" s="252"/>
      <c r="Q262" s="252"/>
      <c r="R262" s="252"/>
      <c r="S262" s="252"/>
      <c r="T262" s="25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4" t="s">
        <v>141</v>
      </c>
      <c r="AU262" s="254" t="s">
        <v>88</v>
      </c>
      <c r="AV262" s="13" t="s">
        <v>86</v>
      </c>
      <c r="AW262" s="13" t="s">
        <v>33</v>
      </c>
      <c r="AX262" s="13" t="s">
        <v>78</v>
      </c>
      <c r="AY262" s="254" t="s">
        <v>126</v>
      </c>
    </row>
    <row r="263" s="13" customFormat="1">
      <c r="A263" s="13"/>
      <c r="B263" s="244"/>
      <c r="C263" s="245"/>
      <c r="D263" s="246" t="s">
        <v>141</v>
      </c>
      <c r="E263" s="247" t="s">
        <v>1</v>
      </c>
      <c r="F263" s="248" t="s">
        <v>345</v>
      </c>
      <c r="G263" s="245"/>
      <c r="H263" s="247" t="s">
        <v>1</v>
      </c>
      <c r="I263" s="249"/>
      <c r="J263" s="245"/>
      <c r="K263" s="245"/>
      <c r="L263" s="250"/>
      <c r="M263" s="251"/>
      <c r="N263" s="252"/>
      <c r="O263" s="252"/>
      <c r="P263" s="252"/>
      <c r="Q263" s="252"/>
      <c r="R263" s="252"/>
      <c r="S263" s="252"/>
      <c r="T263" s="25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54" t="s">
        <v>141</v>
      </c>
      <c r="AU263" s="254" t="s">
        <v>88</v>
      </c>
      <c r="AV263" s="13" t="s">
        <v>86</v>
      </c>
      <c r="AW263" s="13" t="s">
        <v>33</v>
      </c>
      <c r="AX263" s="13" t="s">
        <v>78</v>
      </c>
      <c r="AY263" s="254" t="s">
        <v>126</v>
      </c>
    </row>
    <row r="264" s="13" customFormat="1">
      <c r="A264" s="13"/>
      <c r="B264" s="244"/>
      <c r="C264" s="245"/>
      <c r="D264" s="246" t="s">
        <v>141</v>
      </c>
      <c r="E264" s="247" t="s">
        <v>1</v>
      </c>
      <c r="F264" s="248" t="s">
        <v>352</v>
      </c>
      <c r="G264" s="245"/>
      <c r="H264" s="247" t="s">
        <v>1</v>
      </c>
      <c r="I264" s="249"/>
      <c r="J264" s="245"/>
      <c r="K264" s="245"/>
      <c r="L264" s="250"/>
      <c r="M264" s="251"/>
      <c r="N264" s="252"/>
      <c r="O264" s="252"/>
      <c r="P264" s="252"/>
      <c r="Q264" s="252"/>
      <c r="R264" s="252"/>
      <c r="S264" s="252"/>
      <c r="T264" s="25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54" t="s">
        <v>141</v>
      </c>
      <c r="AU264" s="254" t="s">
        <v>88</v>
      </c>
      <c r="AV264" s="13" t="s">
        <v>86</v>
      </c>
      <c r="AW264" s="13" t="s">
        <v>33</v>
      </c>
      <c r="AX264" s="13" t="s">
        <v>78</v>
      </c>
      <c r="AY264" s="254" t="s">
        <v>126</v>
      </c>
    </row>
    <row r="265" s="13" customFormat="1">
      <c r="A265" s="13"/>
      <c r="B265" s="244"/>
      <c r="C265" s="245"/>
      <c r="D265" s="246" t="s">
        <v>141</v>
      </c>
      <c r="E265" s="247" t="s">
        <v>1</v>
      </c>
      <c r="F265" s="248" t="s">
        <v>353</v>
      </c>
      <c r="G265" s="245"/>
      <c r="H265" s="247" t="s">
        <v>1</v>
      </c>
      <c r="I265" s="249"/>
      <c r="J265" s="245"/>
      <c r="K265" s="245"/>
      <c r="L265" s="250"/>
      <c r="M265" s="251"/>
      <c r="N265" s="252"/>
      <c r="O265" s="252"/>
      <c r="P265" s="252"/>
      <c r="Q265" s="252"/>
      <c r="R265" s="252"/>
      <c r="S265" s="252"/>
      <c r="T265" s="25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54" t="s">
        <v>141</v>
      </c>
      <c r="AU265" s="254" t="s">
        <v>88</v>
      </c>
      <c r="AV265" s="13" t="s">
        <v>86</v>
      </c>
      <c r="AW265" s="13" t="s">
        <v>33</v>
      </c>
      <c r="AX265" s="13" t="s">
        <v>78</v>
      </c>
      <c r="AY265" s="254" t="s">
        <v>126</v>
      </c>
    </row>
    <row r="266" s="13" customFormat="1">
      <c r="A266" s="13"/>
      <c r="B266" s="244"/>
      <c r="C266" s="245"/>
      <c r="D266" s="246" t="s">
        <v>141</v>
      </c>
      <c r="E266" s="247" t="s">
        <v>1</v>
      </c>
      <c r="F266" s="248" t="s">
        <v>231</v>
      </c>
      <c r="G266" s="245"/>
      <c r="H266" s="247" t="s">
        <v>1</v>
      </c>
      <c r="I266" s="249"/>
      <c r="J266" s="245"/>
      <c r="K266" s="245"/>
      <c r="L266" s="250"/>
      <c r="M266" s="251"/>
      <c r="N266" s="252"/>
      <c r="O266" s="252"/>
      <c r="P266" s="252"/>
      <c r="Q266" s="252"/>
      <c r="R266" s="252"/>
      <c r="S266" s="252"/>
      <c r="T266" s="25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54" t="s">
        <v>141</v>
      </c>
      <c r="AU266" s="254" t="s">
        <v>88</v>
      </c>
      <c r="AV266" s="13" t="s">
        <v>86</v>
      </c>
      <c r="AW266" s="13" t="s">
        <v>33</v>
      </c>
      <c r="AX266" s="13" t="s">
        <v>78</v>
      </c>
      <c r="AY266" s="254" t="s">
        <v>126</v>
      </c>
    </row>
    <row r="267" s="14" customFormat="1">
      <c r="A267" s="14"/>
      <c r="B267" s="255"/>
      <c r="C267" s="256"/>
      <c r="D267" s="246" t="s">
        <v>141</v>
      </c>
      <c r="E267" s="257" t="s">
        <v>1</v>
      </c>
      <c r="F267" s="258" t="s">
        <v>88</v>
      </c>
      <c r="G267" s="256"/>
      <c r="H267" s="259">
        <v>2</v>
      </c>
      <c r="I267" s="260"/>
      <c r="J267" s="256"/>
      <c r="K267" s="256"/>
      <c r="L267" s="261"/>
      <c r="M267" s="262"/>
      <c r="N267" s="263"/>
      <c r="O267" s="263"/>
      <c r="P267" s="263"/>
      <c r="Q267" s="263"/>
      <c r="R267" s="263"/>
      <c r="S267" s="263"/>
      <c r="T267" s="26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65" t="s">
        <v>141</v>
      </c>
      <c r="AU267" s="265" t="s">
        <v>88</v>
      </c>
      <c r="AV267" s="14" t="s">
        <v>88</v>
      </c>
      <c r="AW267" s="14" t="s">
        <v>33</v>
      </c>
      <c r="AX267" s="14" t="s">
        <v>78</v>
      </c>
      <c r="AY267" s="265" t="s">
        <v>126</v>
      </c>
    </row>
    <row r="268" s="15" customFormat="1">
      <c r="A268" s="15"/>
      <c r="B268" s="266"/>
      <c r="C268" s="267"/>
      <c r="D268" s="246" t="s">
        <v>141</v>
      </c>
      <c r="E268" s="268" t="s">
        <v>1</v>
      </c>
      <c r="F268" s="269" t="s">
        <v>155</v>
      </c>
      <c r="G268" s="267"/>
      <c r="H268" s="270">
        <v>2</v>
      </c>
      <c r="I268" s="271"/>
      <c r="J268" s="267"/>
      <c r="K268" s="267"/>
      <c r="L268" s="272"/>
      <c r="M268" s="273"/>
      <c r="N268" s="274"/>
      <c r="O268" s="274"/>
      <c r="P268" s="274"/>
      <c r="Q268" s="274"/>
      <c r="R268" s="274"/>
      <c r="S268" s="274"/>
      <c r="T268" s="27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76" t="s">
        <v>141</v>
      </c>
      <c r="AU268" s="276" t="s">
        <v>88</v>
      </c>
      <c r="AV268" s="15" t="s">
        <v>156</v>
      </c>
      <c r="AW268" s="15" t="s">
        <v>33</v>
      </c>
      <c r="AX268" s="15" t="s">
        <v>86</v>
      </c>
      <c r="AY268" s="276" t="s">
        <v>126</v>
      </c>
    </row>
    <row r="269" s="2" customFormat="1" ht="16.5" customHeight="1">
      <c r="A269" s="38"/>
      <c r="B269" s="39"/>
      <c r="C269" s="233" t="s">
        <v>402</v>
      </c>
      <c r="D269" s="233" t="s">
        <v>135</v>
      </c>
      <c r="E269" s="234" t="s">
        <v>403</v>
      </c>
      <c r="F269" s="235" t="s">
        <v>397</v>
      </c>
      <c r="G269" s="236" t="s">
        <v>138</v>
      </c>
      <c r="H269" s="237">
        <v>2</v>
      </c>
      <c r="I269" s="238"/>
      <c r="J269" s="239">
        <f>ROUND(I269*H269,2)</f>
        <v>0</v>
      </c>
      <c r="K269" s="240"/>
      <c r="L269" s="241"/>
      <c r="M269" s="242" t="s">
        <v>1</v>
      </c>
      <c r="N269" s="243" t="s">
        <v>43</v>
      </c>
      <c r="O269" s="91"/>
      <c r="P269" s="229">
        <f>O269*H269</f>
        <v>0</v>
      </c>
      <c r="Q269" s="229">
        <v>0.050000000000000003</v>
      </c>
      <c r="R269" s="229">
        <f>Q269*H269</f>
        <v>0.10000000000000001</v>
      </c>
      <c r="S269" s="229">
        <v>0</v>
      </c>
      <c r="T269" s="230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31" t="s">
        <v>139</v>
      </c>
      <c r="AT269" s="231" t="s">
        <v>135</v>
      </c>
      <c r="AU269" s="231" t="s">
        <v>88</v>
      </c>
      <c r="AY269" s="17" t="s">
        <v>126</v>
      </c>
      <c r="BE269" s="232">
        <f>IF(N269="základní",J269,0)</f>
        <v>0</v>
      </c>
      <c r="BF269" s="232">
        <f>IF(N269="snížená",J269,0)</f>
        <v>0</v>
      </c>
      <c r="BG269" s="232">
        <f>IF(N269="zákl. přenesená",J269,0)</f>
        <v>0</v>
      </c>
      <c r="BH269" s="232">
        <f>IF(N269="sníž. přenesená",J269,0)</f>
        <v>0</v>
      </c>
      <c r="BI269" s="232">
        <f>IF(N269="nulová",J269,0)</f>
        <v>0</v>
      </c>
      <c r="BJ269" s="17" t="s">
        <v>86</v>
      </c>
      <c r="BK269" s="232">
        <f>ROUND(I269*H269,2)</f>
        <v>0</v>
      </c>
      <c r="BL269" s="17" t="s">
        <v>133</v>
      </c>
      <c r="BM269" s="231" t="s">
        <v>404</v>
      </c>
    </row>
    <row r="270" s="13" customFormat="1">
      <c r="A270" s="13"/>
      <c r="B270" s="244"/>
      <c r="C270" s="245"/>
      <c r="D270" s="246" t="s">
        <v>141</v>
      </c>
      <c r="E270" s="247" t="s">
        <v>1</v>
      </c>
      <c r="F270" s="248" t="s">
        <v>405</v>
      </c>
      <c r="G270" s="245"/>
      <c r="H270" s="247" t="s">
        <v>1</v>
      </c>
      <c r="I270" s="249"/>
      <c r="J270" s="245"/>
      <c r="K270" s="245"/>
      <c r="L270" s="250"/>
      <c r="M270" s="251"/>
      <c r="N270" s="252"/>
      <c r="O270" s="252"/>
      <c r="P270" s="252"/>
      <c r="Q270" s="252"/>
      <c r="R270" s="252"/>
      <c r="S270" s="252"/>
      <c r="T270" s="25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54" t="s">
        <v>141</v>
      </c>
      <c r="AU270" s="254" t="s">
        <v>88</v>
      </c>
      <c r="AV270" s="13" t="s">
        <v>86</v>
      </c>
      <c r="AW270" s="13" t="s">
        <v>33</v>
      </c>
      <c r="AX270" s="13" t="s">
        <v>78</v>
      </c>
      <c r="AY270" s="254" t="s">
        <v>126</v>
      </c>
    </row>
    <row r="271" s="13" customFormat="1">
      <c r="A271" s="13"/>
      <c r="B271" s="244"/>
      <c r="C271" s="245"/>
      <c r="D271" s="246" t="s">
        <v>141</v>
      </c>
      <c r="E271" s="247" t="s">
        <v>1</v>
      </c>
      <c r="F271" s="248" t="s">
        <v>375</v>
      </c>
      <c r="G271" s="245"/>
      <c r="H271" s="247" t="s">
        <v>1</v>
      </c>
      <c r="I271" s="249"/>
      <c r="J271" s="245"/>
      <c r="K271" s="245"/>
      <c r="L271" s="250"/>
      <c r="M271" s="251"/>
      <c r="N271" s="252"/>
      <c r="O271" s="252"/>
      <c r="P271" s="252"/>
      <c r="Q271" s="252"/>
      <c r="R271" s="252"/>
      <c r="S271" s="252"/>
      <c r="T271" s="25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54" t="s">
        <v>141</v>
      </c>
      <c r="AU271" s="254" t="s">
        <v>88</v>
      </c>
      <c r="AV271" s="13" t="s">
        <v>86</v>
      </c>
      <c r="AW271" s="13" t="s">
        <v>33</v>
      </c>
      <c r="AX271" s="13" t="s">
        <v>78</v>
      </c>
      <c r="AY271" s="254" t="s">
        <v>126</v>
      </c>
    </row>
    <row r="272" s="13" customFormat="1">
      <c r="A272" s="13"/>
      <c r="B272" s="244"/>
      <c r="C272" s="245"/>
      <c r="D272" s="246" t="s">
        <v>141</v>
      </c>
      <c r="E272" s="247" t="s">
        <v>1</v>
      </c>
      <c r="F272" s="248" t="s">
        <v>401</v>
      </c>
      <c r="G272" s="245"/>
      <c r="H272" s="247" t="s">
        <v>1</v>
      </c>
      <c r="I272" s="249"/>
      <c r="J272" s="245"/>
      <c r="K272" s="245"/>
      <c r="L272" s="250"/>
      <c r="M272" s="251"/>
      <c r="N272" s="252"/>
      <c r="O272" s="252"/>
      <c r="P272" s="252"/>
      <c r="Q272" s="252"/>
      <c r="R272" s="252"/>
      <c r="S272" s="252"/>
      <c r="T272" s="25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54" t="s">
        <v>141</v>
      </c>
      <c r="AU272" s="254" t="s">
        <v>88</v>
      </c>
      <c r="AV272" s="13" t="s">
        <v>86</v>
      </c>
      <c r="AW272" s="13" t="s">
        <v>33</v>
      </c>
      <c r="AX272" s="13" t="s">
        <v>78</v>
      </c>
      <c r="AY272" s="254" t="s">
        <v>126</v>
      </c>
    </row>
    <row r="273" s="13" customFormat="1">
      <c r="A273" s="13"/>
      <c r="B273" s="244"/>
      <c r="C273" s="245"/>
      <c r="D273" s="246" t="s">
        <v>141</v>
      </c>
      <c r="E273" s="247" t="s">
        <v>1</v>
      </c>
      <c r="F273" s="248" t="s">
        <v>345</v>
      </c>
      <c r="G273" s="245"/>
      <c r="H273" s="247" t="s">
        <v>1</v>
      </c>
      <c r="I273" s="249"/>
      <c r="J273" s="245"/>
      <c r="K273" s="245"/>
      <c r="L273" s="250"/>
      <c r="M273" s="251"/>
      <c r="N273" s="252"/>
      <c r="O273" s="252"/>
      <c r="P273" s="252"/>
      <c r="Q273" s="252"/>
      <c r="R273" s="252"/>
      <c r="S273" s="252"/>
      <c r="T273" s="25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54" t="s">
        <v>141</v>
      </c>
      <c r="AU273" s="254" t="s">
        <v>88</v>
      </c>
      <c r="AV273" s="13" t="s">
        <v>86</v>
      </c>
      <c r="AW273" s="13" t="s">
        <v>33</v>
      </c>
      <c r="AX273" s="13" t="s">
        <v>78</v>
      </c>
      <c r="AY273" s="254" t="s">
        <v>126</v>
      </c>
    </row>
    <row r="274" s="13" customFormat="1">
      <c r="A274" s="13"/>
      <c r="B274" s="244"/>
      <c r="C274" s="245"/>
      <c r="D274" s="246" t="s">
        <v>141</v>
      </c>
      <c r="E274" s="247" t="s">
        <v>1</v>
      </c>
      <c r="F274" s="248" t="s">
        <v>352</v>
      </c>
      <c r="G274" s="245"/>
      <c r="H274" s="247" t="s">
        <v>1</v>
      </c>
      <c r="I274" s="249"/>
      <c r="J274" s="245"/>
      <c r="K274" s="245"/>
      <c r="L274" s="250"/>
      <c r="M274" s="251"/>
      <c r="N274" s="252"/>
      <c r="O274" s="252"/>
      <c r="P274" s="252"/>
      <c r="Q274" s="252"/>
      <c r="R274" s="252"/>
      <c r="S274" s="252"/>
      <c r="T274" s="25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54" t="s">
        <v>141</v>
      </c>
      <c r="AU274" s="254" t="s">
        <v>88</v>
      </c>
      <c r="AV274" s="13" t="s">
        <v>86</v>
      </c>
      <c r="AW274" s="13" t="s">
        <v>33</v>
      </c>
      <c r="AX274" s="13" t="s">
        <v>78</v>
      </c>
      <c r="AY274" s="254" t="s">
        <v>126</v>
      </c>
    </row>
    <row r="275" s="13" customFormat="1">
      <c r="A275" s="13"/>
      <c r="B275" s="244"/>
      <c r="C275" s="245"/>
      <c r="D275" s="246" t="s">
        <v>141</v>
      </c>
      <c r="E275" s="247" t="s">
        <v>1</v>
      </c>
      <c r="F275" s="248" t="s">
        <v>353</v>
      </c>
      <c r="G275" s="245"/>
      <c r="H275" s="247" t="s">
        <v>1</v>
      </c>
      <c r="I275" s="249"/>
      <c r="J275" s="245"/>
      <c r="K275" s="245"/>
      <c r="L275" s="250"/>
      <c r="M275" s="251"/>
      <c r="N275" s="252"/>
      <c r="O275" s="252"/>
      <c r="P275" s="252"/>
      <c r="Q275" s="252"/>
      <c r="R275" s="252"/>
      <c r="S275" s="252"/>
      <c r="T275" s="25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54" t="s">
        <v>141</v>
      </c>
      <c r="AU275" s="254" t="s">
        <v>88</v>
      </c>
      <c r="AV275" s="13" t="s">
        <v>86</v>
      </c>
      <c r="AW275" s="13" t="s">
        <v>33</v>
      </c>
      <c r="AX275" s="13" t="s">
        <v>78</v>
      </c>
      <c r="AY275" s="254" t="s">
        <v>126</v>
      </c>
    </row>
    <row r="276" s="13" customFormat="1">
      <c r="A276" s="13"/>
      <c r="B276" s="244"/>
      <c r="C276" s="245"/>
      <c r="D276" s="246" t="s">
        <v>141</v>
      </c>
      <c r="E276" s="247" t="s">
        <v>1</v>
      </c>
      <c r="F276" s="248" t="s">
        <v>231</v>
      </c>
      <c r="G276" s="245"/>
      <c r="H276" s="247" t="s">
        <v>1</v>
      </c>
      <c r="I276" s="249"/>
      <c r="J276" s="245"/>
      <c r="K276" s="245"/>
      <c r="L276" s="250"/>
      <c r="M276" s="251"/>
      <c r="N276" s="252"/>
      <c r="O276" s="252"/>
      <c r="P276" s="252"/>
      <c r="Q276" s="252"/>
      <c r="R276" s="252"/>
      <c r="S276" s="252"/>
      <c r="T276" s="25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54" t="s">
        <v>141</v>
      </c>
      <c r="AU276" s="254" t="s">
        <v>88</v>
      </c>
      <c r="AV276" s="13" t="s">
        <v>86</v>
      </c>
      <c r="AW276" s="13" t="s">
        <v>33</v>
      </c>
      <c r="AX276" s="13" t="s">
        <v>78</v>
      </c>
      <c r="AY276" s="254" t="s">
        <v>126</v>
      </c>
    </row>
    <row r="277" s="14" customFormat="1">
      <c r="A277" s="14"/>
      <c r="B277" s="255"/>
      <c r="C277" s="256"/>
      <c r="D277" s="246" t="s">
        <v>141</v>
      </c>
      <c r="E277" s="257" t="s">
        <v>1</v>
      </c>
      <c r="F277" s="258" t="s">
        <v>88</v>
      </c>
      <c r="G277" s="256"/>
      <c r="H277" s="259">
        <v>2</v>
      </c>
      <c r="I277" s="260"/>
      <c r="J277" s="256"/>
      <c r="K277" s="256"/>
      <c r="L277" s="261"/>
      <c r="M277" s="262"/>
      <c r="N277" s="263"/>
      <c r="O277" s="263"/>
      <c r="P277" s="263"/>
      <c r="Q277" s="263"/>
      <c r="R277" s="263"/>
      <c r="S277" s="263"/>
      <c r="T277" s="26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65" t="s">
        <v>141</v>
      </c>
      <c r="AU277" s="265" t="s">
        <v>88</v>
      </c>
      <c r="AV277" s="14" t="s">
        <v>88</v>
      </c>
      <c r="AW277" s="14" t="s">
        <v>33</v>
      </c>
      <c r="AX277" s="14" t="s">
        <v>78</v>
      </c>
      <c r="AY277" s="265" t="s">
        <v>126</v>
      </c>
    </row>
    <row r="278" s="15" customFormat="1">
      <c r="A278" s="15"/>
      <c r="B278" s="266"/>
      <c r="C278" s="267"/>
      <c r="D278" s="246" t="s">
        <v>141</v>
      </c>
      <c r="E278" s="268" t="s">
        <v>1</v>
      </c>
      <c r="F278" s="269" t="s">
        <v>155</v>
      </c>
      <c r="G278" s="267"/>
      <c r="H278" s="270">
        <v>2</v>
      </c>
      <c r="I278" s="271"/>
      <c r="J278" s="267"/>
      <c r="K278" s="267"/>
      <c r="L278" s="272"/>
      <c r="M278" s="273"/>
      <c r="N278" s="274"/>
      <c r="O278" s="274"/>
      <c r="P278" s="274"/>
      <c r="Q278" s="274"/>
      <c r="R278" s="274"/>
      <c r="S278" s="274"/>
      <c r="T278" s="27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76" t="s">
        <v>141</v>
      </c>
      <c r="AU278" s="276" t="s">
        <v>88</v>
      </c>
      <c r="AV278" s="15" t="s">
        <v>156</v>
      </c>
      <c r="AW278" s="15" t="s">
        <v>33</v>
      </c>
      <c r="AX278" s="15" t="s">
        <v>86</v>
      </c>
      <c r="AY278" s="276" t="s">
        <v>126</v>
      </c>
    </row>
    <row r="279" s="2" customFormat="1" ht="16.5" customHeight="1">
      <c r="A279" s="38"/>
      <c r="B279" s="39"/>
      <c r="C279" s="219" t="s">
        <v>406</v>
      </c>
      <c r="D279" s="219" t="s">
        <v>129</v>
      </c>
      <c r="E279" s="220" t="s">
        <v>407</v>
      </c>
      <c r="F279" s="221" t="s">
        <v>408</v>
      </c>
      <c r="G279" s="222" t="s">
        <v>132</v>
      </c>
      <c r="H279" s="223">
        <v>1</v>
      </c>
      <c r="I279" s="224"/>
      <c r="J279" s="225">
        <f>ROUND(I279*H279,2)</f>
        <v>0</v>
      </c>
      <c r="K279" s="226"/>
      <c r="L279" s="44"/>
      <c r="M279" s="227" t="s">
        <v>1</v>
      </c>
      <c r="N279" s="228" t="s">
        <v>43</v>
      </c>
      <c r="O279" s="91"/>
      <c r="P279" s="229">
        <f>O279*H279</f>
        <v>0</v>
      </c>
      <c r="Q279" s="229">
        <v>0</v>
      </c>
      <c r="R279" s="229">
        <f>Q279*H279</f>
        <v>0</v>
      </c>
      <c r="S279" s="229">
        <v>0</v>
      </c>
      <c r="T279" s="230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31" t="s">
        <v>133</v>
      </c>
      <c r="AT279" s="231" t="s">
        <v>129</v>
      </c>
      <c r="AU279" s="231" t="s">
        <v>88</v>
      </c>
      <c r="AY279" s="17" t="s">
        <v>126</v>
      </c>
      <c r="BE279" s="232">
        <f>IF(N279="základní",J279,0)</f>
        <v>0</v>
      </c>
      <c r="BF279" s="232">
        <f>IF(N279="snížená",J279,0)</f>
        <v>0</v>
      </c>
      <c r="BG279" s="232">
        <f>IF(N279="zákl. přenesená",J279,0)</f>
        <v>0</v>
      </c>
      <c r="BH279" s="232">
        <f>IF(N279="sníž. přenesená",J279,0)</f>
        <v>0</v>
      </c>
      <c r="BI279" s="232">
        <f>IF(N279="nulová",J279,0)</f>
        <v>0</v>
      </c>
      <c r="BJ279" s="17" t="s">
        <v>86</v>
      </c>
      <c r="BK279" s="232">
        <f>ROUND(I279*H279,2)</f>
        <v>0</v>
      </c>
      <c r="BL279" s="17" t="s">
        <v>133</v>
      </c>
      <c r="BM279" s="231" t="s">
        <v>409</v>
      </c>
    </row>
    <row r="280" s="13" customFormat="1">
      <c r="A280" s="13"/>
      <c r="B280" s="244"/>
      <c r="C280" s="245"/>
      <c r="D280" s="246" t="s">
        <v>141</v>
      </c>
      <c r="E280" s="247" t="s">
        <v>1</v>
      </c>
      <c r="F280" s="248" t="s">
        <v>410</v>
      </c>
      <c r="G280" s="245"/>
      <c r="H280" s="247" t="s">
        <v>1</v>
      </c>
      <c r="I280" s="249"/>
      <c r="J280" s="245"/>
      <c r="K280" s="245"/>
      <c r="L280" s="250"/>
      <c r="M280" s="251"/>
      <c r="N280" s="252"/>
      <c r="O280" s="252"/>
      <c r="P280" s="252"/>
      <c r="Q280" s="252"/>
      <c r="R280" s="252"/>
      <c r="S280" s="252"/>
      <c r="T280" s="25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54" t="s">
        <v>141</v>
      </c>
      <c r="AU280" s="254" t="s">
        <v>88</v>
      </c>
      <c r="AV280" s="13" t="s">
        <v>86</v>
      </c>
      <c r="AW280" s="13" t="s">
        <v>33</v>
      </c>
      <c r="AX280" s="13" t="s">
        <v>78</v>
      </c>
      <c r="AY280" s="254" t="s">
        <v>126</v>
      </c>
    </row>
    <row r="281" s="13" customFormat="1">
      <c r="A281" s="13"/>
      <c r="B281" s="244"/>
      <c r="C281" s="245"/>
      <c r="D281" s="246" t="s">
        <v>141</v>
      </c>
      <c r="E281" s="247" t="s">
        <v>1</v>
      </c>
      <c r="F281" s="248" t="s">
        <v>227</v>
      </c>
      <c r="G281" s="245"/>
      <c r="H281" s="247" t="s">
        <v>1</v>
      </c>
      <c r="I281" s="249"/>
      <c r="J281" s="245"/>
      <c r="K281" s="245"/>
      <c r="L281" s="250"/>
      <c r="M281" s="251"/>
      <c r="N281" s="252"/>
      <c r="O281" s="252"/>
      <c r="P281" s="252"/>
      <c r="Q281" s="252"/>
      <c r="R281" s="252"/>
      <c r="S281" s="252"/>
      <c r="T281" s="25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54" t="s">
        <v>141</v>
      </c>
      <c r="AU281" s="254" t="s">
        <v>88</v>
      </c>
      <c r="AV281" s="13" t="s">
        <v>86</v>
      </c>
      <c r="AW281" s="13" t="s">
        <v>33</v>
      </c>
      <c r="AX281" s="13" t="s">
        <v>78</v>
      </c>
      <c r="AY281" s="254" t="s">
        <v>126</v>
      </c>
    </row>
    <row r="282" s="13" customFormat="1">
      <c r="A282" s="13"/>
      <c r="B282" s="244"/>
      <c r="C282" s="245"/>
      <c r="D282" s="246" t="s">
        <v>141</v>
      </c>
      <c r="E282" s="247" t="s">
        <v>1</v>
      </c>
      <c r="F282" s="248" t="s">
        <v>411</v>
      </c>
      <c r="G282" s="245"/>
      <c r="H282" s="247" t="s">
        <v>1</v>
      </c>
      <c r="I282" s="249"/>
      <c r="J282" s="245"/>
      <c r="K282" s="245"/>
      <c r="L282" s="250"/>
      <c r="M282" s="251"/>
      <c r="N282" s="252"/>
      <c r="O282" s="252"/>
      <c r="P282" s="252"/>
      <c r="Q282" s="252"/>
      <c r="R282" s="252"/>
      <c r="S282" s="252"/>
      <c r="T282" s="25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54" t="s">
        <v>141</v>
      </c>
      <c r="AU282" s="254" t="s">
        <v>88</v>
      </c>
      <c r="AV282" s="13" t="s">
        <v>86</v>
      </c>
      <c r="AW282" s="13" t="s">
        <v>33</v>
      </c>
      <c r="AX282" s="13" t="s">
        <v>78</v>
      </c>
      <c r="AY282" s="254" t="s">
        <v>126</v>
      </c>
    </row>
    <row r="283" s="13" customFormat="1">
      <c r="A283" s="13"/>
      <c r="B283" s="244"/>
      <c r="C283" s="245"/>
      <c r="D283" s="246" t="s">
        <v>141</v>
      </c>
      <c r="E283" s="247" t="s">
        <v>1</v>
      </c>
      <c r="F283" s="248" t="s">
        <v>412</v>
      </c>
      <c r="G283" s="245"/>
      <c r="H283" s="247" t="s">
        <v>1</v>
      </c>
      <c r="I283" s="249"/>
      <c r="J283" s="245"/>
      <c r="K283" s="245"/>
      <c r="L283" s="250"/>
      <c r="M283" s="251"/>
      <c r="N283" s="252"/>
      <c r="O283" s="252"/>
      <c r="P283" s="252"/>
      <c r="Q283" s="252"/>
      <c r="R283" s="252"/>
      <c r="S283" s="252"/>
      <c r="T283" s="25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54" t="s">
        <v>141</v>
      </c>
      <c r="AU283" s="254" t="s">
        <v>88</v>
      </c>
      <c r="AV283" s="13" t="s">
        <v>86</v>
      </c>
      <c r="AW283" s="13" t="s">
        <v>33</v>
      </c>
      <c r="AX283" s="13" t="s">
        <v>78</v>
      </c>
      <c r="AY283" s="254" t="s">
        <v>126</v>
      </c>
    </row>
    <row r="284" s="13" customFormat="1">
      <c r="A284" s="13"/>
      <c r="B284" s="244"/>
      <c r="C284" s="245"/>
      <c r="D284" s="246" t="s">
        <v>141</v>
      </c>
      <c r="E284" s="247" t="s">
        <v>1</v>
      </c>
      <c r="F284" s="248" t="s">
        <v>413</v>
      </c>
      <c r="G284" s="245"/>
      <c r="H284" s="247" t="s">
        <v>1</v>
      </c>
      <c r="I284" s="249"/>
      <c r="J284" s="245"/>
      <c r="K284" s="245"/>
      <c r="L284" s="250"/>
      <c r="M284" s="251"/>
      <c r="N284" s="252"/>
      <c r="O284" s="252"/>
      <c r="P284" s="252"/>
      <c r="Q284" s="252"/>
      <c r="R284" s="252"/>
      <c r="S284" s="252"/>
      <c r="T284" s="25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54" t="s">
        <v>141</v>
      </c>
      <c r="AU284" s="254" t="s">
        <v>88</v>
      </c>
      <c r="AV284" s="13" t="s">
        <v>86</v>
      </c>
      <c r="AW284" s="13" t="s">
        <v>33</v>
      </c>
      <c r="AX284" s="13" t="s">
        <v>78</v>
      </c>
      <c r="AY284" s="254" t="s">
        <v>126</v>
      </c>
    </row>
    <row r="285" s="13" customFormat="1">
      <c r="A285" s="13"/>
      <c r="B285" s="244"/>
      <c r="C285" s="245"/>
      <c r="D285" s="246" t="s">
        <v>141</v>
      </c>
      <c r="E285" s="247" t="s">
        <v>1</v>
      </c>
      <c r="F285" s="248" t="s">
        <v>414</v>
      </c>
      <c r="G285" s="245"/>
      <c r="H285" s="247" t="s">
        <v>1</v>
      </c>
      <c r="I285" s="249"/>
      <c r="J285" s="245"/>
      <c r="K285" s="245"/>
      <c r="L285" s="250"/>
      <c r="M285" s="251"/>
      <c r="N285" s="252"/>
      <c r="O285" s="252"/>
      <c r="P285" s="252"/>
      <c r="Q285" s="252"/>
      <c r="R285" s="252"/>
      <c r="S285" s="252"/>
      <c r="T285" s="25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54" t="s">
        <v>141</v>
      </c>
      <c r="AU285" s="254" t="s">
        <v>88</v>
      </c>
      <c r="AV285" s="13" t="s">
        <v>86</v>
      </c>
      <c r="AW285" s="13" t="s">
        <v>33</v>
      </c>
      <c r="AX285" s="13" t="s">
        <v>78</v>
      </c>
      <c r="AY285" s="254" t="s">
        <v>126</v>
      </c>
    </row>
    <row r="286" s="13" customFormat="1">
      <c r="A286" s="13"/>
      <c r="B286" s="244"/>
      <c r="C286" s="245"/>
      <c r="D286" s="246" t="s">
        <v>141</v>
      </c>
      <c r="E286" s="247" t="s">
        <v>1</v>
      </c>
      <c r="F286" s="248" t="s">
        <v>231</v>
      </c>
      <c r="G286" s="245"/>
      <c r="H286" s="247" t="s">
        <v>1</v>
      </c>
      <c r="I286" s="249"/>
      <c r="J286" s="245"/>
      <c r="K286" s="245"/>
      <c r="L286" s="250"/>
      <c r="M286" s="251"/>
      <c r="N286" s="252"/>
      <c r="O286" s="252"/>
      <c r="P286" s="252"/>
      <c r="Q286" s="252"/>
      <c r="R286" s="252"/>
      <c r="S286" s="252"/>
      <c r="T286" s="25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54" t="s">
        <v>141</v>
      </c>
      <c r="AU286" s="254" t="s">
        <v>88</v>
      </c>
      <c r="AV286" s="13" t="s">
        <v>86</v>
      </c>
      <c r="AW286" s="13" t="s">
        <v>33</v>
      </c>
      <c r="AX286" s="13" t="s">
        <v>78</v>
      </c>
      <c r="AY286" s="254" t="s">
        <v>126</v>
      </c>
    </row>
    <row r="287" s="14" customFormat="1">
      <c r="A287" s="14"/>
      <c r="B287" s="255"/>
      <c r="C287" s="256"/>
      <c r="D287" s="246" t="s">
        <v>141</v>
      </c>
      <c r="E287" s="257" t="s">
        <v>1</v>
      </c>
      <c r="F287" s="258" t="s">
        <v>86</v>
      </c>
      <c r="G287" s="256"/>
      <c r="H287" s="259">
        <v>1</v>
      </c>
      <c r="I287" s="260"/>
      <c r="J287" s="256"/>
      <c r="K287" s="256"/>
      <c r="L287" s="261"/>
      <c r="M287" s="262"/>
      <c r="N287" s="263"/>
      <c r="O287" s="263"/>
      <c r="P287" s="263"/>
      <c r="Q287" s="263"/>
      <c r="R287" s="263"/>
      <c r="S287" s="263"/>
      <c r="T287" s="26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5" t="s">
        <v>141</v>
      </c>
      <c r="AU287" s="265" t="s">
        <v>88</v>
      </c>
      <c r="AV287" s="14" t="s">
        <v>88</v>
      </c>
      <c r="AW287" s="14" t="s">
        <v>33</v>
      </c>
      <c r="AX287" s="14" t="s">
        <v>86</v>
      </c>
      <c r="AY287" s="265" t="s">
        <v>126</v>
      </c>
    </row>
    <row r="288" s="2" customFormat="1" ht="24.15" customHeight="1">
      <c r="A288" s="38"/>
      <c r="B288" s="39"/>
      <c r="C288" s="219" t="s">
        <v>415</v>
      </c>
      <c r="D288" s="219" t="s">
        <v>129</v>
      </c>
      <c r="E288" s="220" t="s">
        <v>416</v>
      </c>
      <c r="F288" s="221" t="s">
        <v>417</v>
      </c>
      <c r="G288" s="222" t="s">
        <v>132</v>
      </c>
      <c r="H288" s="223">
        <v>1</v>
      </c>
      <c r="I288" s="224"/>
      <c r="J288" s="225">
        <f>ROUND(I288*H288,2)</f>
        <v>0</v>
      </c>
      <c r="K288" s="226"/>
      <c r="L288" s="44"/>
      <c r="M288" s="227" t="s">
        <v>1</v>
      </c>
      <c r="N288" s="228" t="s">
        <v>43</v>
      </c>
      <c r="O288" s="91"/>
      <c r="P288" s="229">
        <f>O288*H288</f>
        <v>0</v>
      </c>
      <c r="Q288" s="229">
        <v>0</v>
      </c>
      <c r="R288" s="229">
        <f>Q288*H288</f>
        <v>0</v>
      </c>
      <c r="S288" s="229">
        <v>0</v>
      </c>
      <c r="T288" s="230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31" t="s">
        <v>133</v>
      </c>
      <c r="AT288" s="231" t="s">
        <v>129</v>
      </c>
      <c r="AU288" s="231" t="s">
        <v>88</v>
      </c>
      <c r="AY288" s="17" t="s">
        <v>126</v>
      </c>
      <c r="BE288" s="232">
        <f>IF(N288="základní",J288,0)</f>
        <v>0</v>
      </c>
      <c r="BF288" s="232">
        <f>IF(N288="snížená",J288,0)</f>
        <v>0</v>
      </c>
      <c r="BG288" s="232">
        <f>IF(N288="zákl. přenesená",J288,0)</f>
        <v>0</v>
      </c>
      <c r="BH288" s="232">
        <f>IF(N288="sníž. přenesená",J288,0)</f>
        <v>0</v>
      </c>
      <c r="BI288" s="232">
        <f>IF(N288="nulová",J288,0)</f>
        <v>0</v>
      </c>
      <c r="BJ288" s="17" t="s">
        <v>86</v>
      </c>
      <c r="BK288" s="232">
        <f>ROUND(I288*H288,2)</f>
        <v>0</v>
      </c>
      <c r="BL288" s="17" t="s">
        <v>133</v>
      </c>
      <c r="BM288" s="231" t="s">
        <v>418</v>
      </c>
    </row>
    <row r="289" s="13" customFormat="1">
      <c r="A289" s="13"/>
      <c r="B289" s="244"/>
      <c r="C289" s="245"/>
      <c r="D289" s="246" t="s">
        <v>141</v>
      </c>
      <c r="E289" s="247" t="s">
        <v>1</v>
      </c>
      <c r="F289" s="248" t="s">
        <v>419</v>
      </c>
      <c r="G289" s="245"/>
      <c r="H289" s="247" t="s">
        <v>1</v>
      </c>
      <c r="I289" s="249"/>
      <c r="J289" s="245"/>
      <c r="K289" s="245"/>
      <c r="L289" s="250"/>
      <c r="M289" s="251"/>
      <c r="N289" s="252"/>
      <c r="O289" s="252"/>
      <c r="P289" s="252"/>
      <c r="Q289" s="252"/>
      <c r="R289" s="252"/>
      <c r="S289" s="252"/>
      <c r="T289" s="25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54" t="s">
        <v>141</v>
      </c>
      <c r="AU289" s="254" t="s">
        <v>88</v>
      </c>
      <c r="AV289" s="13" t="s">
        <v>86</v>
      </c>
      <c r="AW289" s="13" t="s">
        <v>33</v>
      </c>
      <c r="AX289" s="13" t="s">
        <v>78</v>
      </c>
      <c r="AY289" s="254" t="s">
        <v>126</v>
      </c>
    </row>
    <row r="290" s="13" customFormat="1">
      <c r="A290" s="13"/>
      <c r="B290" s="244"/>
      <c r="C290" s="245"/>
      <c r="D290" s="246" t="s">
        <v>141</v>
      </c>
      <c r="E290" s="247" t="s">
        <v>1</v>
      </c>
      <c r="F290" s="248" t="s">
        <v>227</v>
      </c>
      <c r="G290" s="245"/>
      <c r="H290" s="247" t="s">
        <v>1</v>
      </c>
      <c r="I290" s="249"/>
      <c r="J290" s="245"/>
      <c r="K290" s="245"/>
      <c r="L290" s="250"/>
      <c r="M290" s="251"/>
      <c r="N290" s="252"/>
      <c r="O290" s="252"/>
      <c r="P290" s="252"/>
      <c r="Q290" s="252"/>
      <c r="R290" s="252"/>
      <c r="S290" s="252"/>
      <c r="T290" s="25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54" t="s">
        <v>141</v>
      </c>
      <c r="AU290" s="254" t="s">
        <v>88</v>
      </c>
      <c r="AV290" s="13" t="s">
        <v>86</v>
      </c>
      <c r="AW290" s="13" t="s">
        <v>33</v>
      </c>
      <c r="AX290" s="13" t="s">
        <v>78</v>
      </c>
      <c r="AY290" s="254" t="s">
        <v>126</v>
      </c>
    </row>
    <row r="291" s="13" customFormat="1">
      <c r="A291" s="13"/>
      <c r="B291" s="244"/>
      <c r="C291" s="245"/>
      <c r="D291" s="246" t="s">
        <v>141</v>
      </c>
      <c r="E291" s="247" t="s">
        <v>1</v>
      </c>
      <c r="F291" s="248" t="s">
        <v>297</v>
      </c>
      <c r="G291" s="245"/>
      <c r="H291" s="247" t="s">
        <v>1</v>
      </c>
      <c r="I291" s="249"/>
      <c r="J291" s="245"/>
      <c r="K291" s="245"/>
      <c r="L291" s="250"/>
      <c r="M291" s="251"/>
      <c r="N291" s="252"/>
      <c r="O291" s="252"/>
      <c r="P291" s="252"/>
      <c r="Q291" s="252"/>
      <c r="R291" s="252"/>
      <c r="S291" s="252"/>
      <c r="T291" s="25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54" t="s">
        <v>141</v>
      </c>
      <c r="AU291" s="254" t="s">
        <v>88</v>
      </c>
      <c r="AV291" s="13" t="s">
        <v>86</v>
      </c>
      <c r="AW291" s="13" t="s">
        <v>33</v>
      </c>
      <c r="AX291" s="13" t="s">
        <v>78</v>
      </c>
      <c r="AY291" s="254" t="s">
        <v>126</v>
      </c>
    </row>
    <row r="292" s="13" customFormat="1">
      <c r="A292" s="13"/>
      <c r="B292" s="244"/>
      <c r="C292" s="245"/>
      <c r="D292" s="246" t="s">
        <v>141</v>
      </c>
      <c r="E292" s="247" t="s">
        <v>1</v>
      </c>
      <c r="F292" s="248" t="s">
        <v>411</v>
      </c>
      <c r="G292" s="245"/>
      <c r="H292" s="247" t="s">
        <v>1</v>
      </c>
      <c r="I292" s="249"/>
      <c r="J292" s="245"/>
      <c r="K292" s="245"/>
      <c r="L292" s="250"/>
      <c r="M292" s="251"/>
      <c r="N292" s="252"/>
      <c r="O292" s="252"/>
      <c r="P292" s="252"/>
      <c r="Q292" s="252"/>
      <c r="R292" s="252"/>
      <c r="S292" s="252"/>
      <c r="T292" s="25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54" t="s">
        <v>141</v>
      </c>
      <c r="AU292" s="254" t="s">
        <v>88</v>
      </c>
      <c r="AV292" s="13" t="s">
        <v>86</v>
      </c>
      <c r="AW292" s="13" t="s">
        <v>33</v>
      </c>
      <c r="AX292" s="13" t="s">
        <v>78</v>
      </c>
      <c r="AY292" s="254" t="s">
        <v>126</v>
      </c>
    </row>
    <row r="293" s="13" customFormat="1">
      <c r="A293" s="13"/>
      <c r="B293" s="244"/>
      <c r="C293" s="245"/>
      <c r="D293" s="246" t="s">
        <v>141</v>
      </c>
      <c r="E293" s="247" t="s">
        <v>1</v>
      </c>
      <c r="F293" s="248" t="s">
        <v>420</v>
      </c>
      <c r="G293" s="245"/>
      <c r="H293" s="247" t="s">
        <v>1</v>
      </c>
      <c r="I293" s="249"/>
      <c r="J293" s="245"/>
      <c r="K293" s="245"/>
      <c r="L293" s="250"/>
      <c r="M293" s="251"/>
      <c r="N293" s="252"/>
      <c r="O293" s="252"/>
      <c r="P293" s="252"/>
      <c r="Q293" s="252"/>
      <c r="R293" s="252"/>
      <c r="S293" s="252"/>
      <c r="T293" s="25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54" t="s">
        <v>141</v>
      </c>
      <c r="AU293" s="254" t="s">
        <v>88</v>
      </c>
      <c r="AV293" s="13" t="s">
        <v>86</v>
      </c>
      <c r="AW293" s="13" t="s">
        <v>33</v>
      </c>
      <c r="AX293" s="13" t="s">
        <v>78</v>
      </c>
      <c r="AY293" s="254" t="s">
        <v>126</v>
      </c>
    </row>
    <row r="294" s="13" customFormat="1">
      <c r="A294" s="13"/>
      <c r="B294" s="244"/>
      <c r="C294" s="245"/>
      <c r="D294" s="246" t="s">
        <v>141</v>
      </c>
      <c r="E294" s="247" t="s">
        <v>1</v>
      </c>
      <c r="F294" s="248" t="s">
        <v>421</v>
      </c>
      <c r="G294" s="245"/>
      <c r="H294" s="247" t="s">
        <v>1</v>
      </c>
      <c r="I294" s="249"/>
      <c r="J294" s="245"/>
      <c r="K294" s="245"/>
      <c r="L294" s="250"/>
      <c r="M294" s="251"/>
      <c r="N294" s="252"/>
      <c r="O294" s="252"/>
      <c r="P294" s="252"/>
      <c r="Q294" s="252"/>
      <c r="R294" s="252"/>
      <c r="S294" s="252"/>
      <c r="T294" s="25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54" t="s">
        <v>141</v>
      </c>
      <c r="AU294" s="254" t="s">
        <v>88</v>
      </c>
      <c r="AV294" s="13" t="s">
        <v>86</v>
      </c>
      <c r="AW294" s="13" t="s">
        <v>33</v>
      </c>
      <c r="AX294" s="13" t="s">
        <v>78</v>
      </c>
      <c r="AY294" s="254" t="s">
        <v>126</v>
      </c>
    </row>
    <row r="295" s="13" customFormat="1">
      <c r="A295" s="13"/>
      <c r="B295" s="244"/>
      <c r="C295" s="245"/>
      <c r="D295" s="246" t="s">
        <v>141</v>
      </c>
      <c r="E295" s="247" t="s">
        <v>1</v>
      </c>
      <c r="F295" s="248" t="s">
        <v>231</v>
      </c>
      <c r="G295" s="245"/>
      <c r="H295" s="247" t="s">
        <v>1</v>
      </c>
      <c r="I295" s="249"/>
      <c r="J295" s="245"/>
      <c r="K295" s="245"/>
      <c r="L295" s="250"/>
      <c r="M295" s="251"/>
      <c r="N295" s="252"/>
      <c r="O295" s="252"/>
      <c r="P295" s="252"/>
      <c r="Q295" s="252"/>
      <c r="R295" s="252"/>
      <c r="S295" s="252"/>
      <c r="T295" s="25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54" t="s">
        <v>141</v>
      </c>
      <c r="AU295" s="254" t="s">
        <v>88</v>
      </c>
      <c r="AV295" s="13" t="s">
        <v>86</v>
      </c>
      <c r="AW295" s="13" t="s">
        <v>33</v>
      </c>
      <c r="AX295" s="13" t="s">
        <v>78</v>
      </c>
      <c r="AY295" s="254" t="s">
        <v>126</v>
      </c>
    </row>
    <row r="296" s="14" customFormat="1">
      <c r="A296" s="14"/>
      <c r="B296" s="255"/>
      <c r="C296" s="256"/>
      <c r="D296" s="246" t="s">
        <v>141</v>
      </c>
      <c r="E296" s="257" t="s">
        <v>1</v>
      </c>
      <c r="F296" s="258" t="s">
        <v>86</v>
      </c>
      <c r="G296" s="256"/>
      <c r="H296" s="259">
        <v>1</v>
      </c>
      <c r="I296" s="260"/>
      <c r="J296" s="256"/>
      <c r="K296" s="256"/>
      <c r="L296" s="261"/>
      <c r="M296" s="262"/>
      <c r="N296" s="263"/>
      <c r="O296" s="263"/>
      <c r="P296" s="263"/>
      <c r="Q296" s="263"/>
      <c r="R296" s="263"/>
      <c r="S296" s="263"/>
      <c r="T296" s="26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65" t="s">
        <v>141</v>
      </c>
      <c r="AU296" s="265" t="s">
        <v>88</v>
      </c>
      <c r="AV296" s="14" t="s">
        <v>88</v>
      </c>
      <c r="AW296" s="14" t="s">
        <v>33</v>
      </c>
      <c r="AX296" s="14" t="s">
        <v>78</v>
      </c>
      <c r="AY296" s="265" t="s">
        <v>126</v>
      </c>
    </row>
    <row r="297" s="15" customFormat="1">
      <c r="A297" s="15"/>
      <c r="B297" s="266"/>
      <c r="C297" s="267"/>
      <c r="D297" s="246" t="s">
        <v>141</v>
      </c>
      <c r="E297" s="268" t="s">
        <v>1</v>
      </c>
      <c r="F297" s="269" t="s">
        <v>155</v>
      </c>
      <c r="G297" s="267"/>
      <c r="H297" s="270">
        <v>1</v>
      </c>
      <c r="I297" s="271"/>
      <c r="J297" s="267"/>
      <c r="K297" s="267"/>
      <c r="L297" s="272"/>
      <c r="M297" s="273"/>
      <c r="N297" s="274"/>
      <c r="O297" s="274"/>
      <c r="P297" s="274"/>
      <c r="Q297" s="274"/>
      <c r="R297" s="274"/>
      <c r="S297" s="274"/>
      <c r="T297" s="27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T297" s="276" t="s">
        <v>141</v>
      </c>
      <c r="AU297" s="276" t="s">
        <v>88</v>
      </c>
      <c r="AV297" s="15" t="s">
        <v>156</v>
      </c>
      <c r="AW297" s="15" t="s">
        <v>33</v>
      </c>
      <c r="AX297" s="15" t="s">
        <v>86</v>
      </c>
      <c r="AY297" s="276" t="s">
        <v>126</v>
      </c>
    </row>
    <row r="298" s="2" customFormat="1" ht="16.5" customHeight="1">
      <c r="A298" s="38"/>
      <c r="B298" s="39"/>
      <c r="C298" s="219" t="s">
        <v>422</v>
      </c>
      <c r="D298" s="219" t="s">
        <v>129</v>
      </c>
      <c r="E298" s="220" t="s">
        <v>423</v>
      </c>
      <c r="F298" s="221" t="s">
        <v>424</v>
      </c>
      <c r="G298" s="222" t="s">
        <v>132</v>
      </c>
      <c r="H298" s="223">
        <v>1</v>
      </c>
      <c r="I298" s="224"/>
      <c r="J298" s="225">
        <f>ROUND(I298*H298,2)</f>
        <v>0</v>
      </c>
      <c r="K298" s="226"/>
      <c r="L298" s="44"/>
      <c r="M298" s="227" t="s">
        <v>1</v>
      </c>
      <c r="N298" s="228" t="s">
        <v>43</v>
      </c>
      <c r="O298" s="91"/>
      <c r="P298" s="229">
        <f>O298*H298</f>
        <v>0</v>
      </c>
      <c r="Q298" s="229">
        <v>0</v>
      </c>
      <c r="R298" s="229">
        <f>Q298*H298</f>
        <v>0</v>
      </c>
      <c r="S298" s="229">
        <v>0</v>
      </c>
      <c r="T298" s="230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31" t="s">
        <v>133</v>
      </c>
      <c r="AT298" s="231" t="s">
        <v>129</v>
      </c>
      <c r="AU298" s="231" t="s">
        <v>88</v>
      </c>
      <c r="AY298" s="17" t="s">
        <v>126</v>
      </c>
      <c r="BE298" s="232">
        <f>IF(N298="základní",J298,0)</f>
        <v>0</v>
      </c>
      <c r="BF298" s="232">
        <f>IF(N298="snížená",J298,0)</f>
        <v>0</v>
      </c>
      <c r="BG298" s="232">
        <f>IF(N298="zákl. přenesená",J298,0)</f>
        <v>0</v>
      </c>
      <c r="BH298" s="232">
        <f>IF(N298="sníž. přenesená",J298,0)</f>
        <v>0</v>
      </c>
      <c r="BI298" s="232">
        <f>IF(N298="nulová",J298,0)</f>
        <v>0</v>
      </c>
      <c r="BJ298" s="17" t="s">
        <v>86</v>
      </c>
      <c r="BK298" s="232">
        <f>ROUND(I298*H298,2)</f>
        <v>0</v>
      </c>
      <c r="BL298" s="17" t="s">
        <v>133</v>
      </c>
      <c r="BM298" s="231" t="s">
        <v>425</v>
      </c>
    </row>
    <row r="299" s="2" customFormat="1" ht="16.5" customHeight="1">
      <c r="A299" s="38"/>
      <c r="B299" s="39"/>
      <c r="C299" s="233" t="s">
        <v>7</v>
      </c>
      <c r="D299" s="233" t="s">
        <v>135</v>
      </c>
      <c r="E299" s="234" t="s">
        <v>426</v>
      </c>
      <c r="F299" s="235" t="s">
        <v>427</v>
      </c>
      <c r="G299" s="236" t="s">
        <v>138</v>
      </c>
      <c r="H299" s="237">
        <v>1</v>
      </c>
      <c r="I299" s="238"/>
      <c r="J299" s="239">
        <f>ROUND(I299*H299,2)</f>
        <v>0</v>
      </c>
      <c r="K299" s="240"/>
      <c r="L299" s="241"/>
      <c r="M299" s="242" t="s">
        <v>1</v>
      </c>
      <c r="N299" s="243" t="s">
        <v>43</v>
      </c>
      <c r="O299" s="91"/>
      <c r="P299" s="229">
        <f>O299*H299</f>
        <v>0</v>
      </c>
      <c r="Q299" s="229">
        <v>0.029999999999999999</v>
      </c>
      <c r="R299" s="229">
        <f>Q299*H299</f>
        <v>0.029999999999999999</v>
      </c>
      <c r="S299" s="229">
        <v>0</v>
      </c>
      <c r="T299" s="230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31" t="s">
        <v>139</v>
      </c>
      <c r="AT299" s="231" t="s">
        <v>135</v>
      </c>
      <c r="AU299" s="231" t="s">
        <v>88</v>
      </c>
      <c r="AY299" s="17" t="s">
        <v>126</v>
      </c>
      <c r="BE299" s="232">
        <f>IF(N299="základní",J299,0)</f>
        <v>0</v>
      </c>
      <c r="BF299" s="232">
        <f>IF(N299="snížená",J299,0)</f>
        <v>0</v>
      </c>
      <c r="BG299" s="232">
        <f>IF(N299="zákl. přenesená",J299,0)</f>
        <v>0</v>
      </c>
      <c r="BH299" s="232">
        <f>IF(N299="sníž. přenesená",J299,0)</f>
        <v>0</v>
      </c>
      <c r="BI299" s="232">
        <f>IF(N299="nulová",J299,0)</f>
        <v>0</v>
      </c>
      <c r="BJ299" s="17" t="s">
        <v>86</v>
      </c>
      <c r="BK299" s="232">
        <f>ROUND(I299*H299,2)</f>
        <v>0</v>
      </c>
      <c r="BL299" s="17" t="s">
        <v>133</v>
      </c>
      <c r="BM299" s="231" t="s">
        <v>428</v>
      </c>
    </row>
    <row r="300" s="13" customFormat="1">
      <c r="A300" s="13"/>
      <c r="B300" s="244"/>
      <c r="C300" s="245"/>
      <c r="D300" s="246" t="s">
        <v>141</v>
      </c>
      <c r="E300" s="247" t="s">
        <v>1</v>
      </c>
      <c r="F300" s="248" t="s">
        <v>429</v>
      </c>
      <c r="G300" s="245"/>
      <c r="H300" s="247" t="s">
        <v>1</v>
      </c>
      <c r="I300" s="249"/>
      <c r="J300" s="245"/>
      <c r="K300" s="245"/>
      <c r="L300" s="250"/>
      <c r="M300" s="251"/>
      <c r="N300" s="252"/>
      <c r="O300" s="252"/>
      <c r="P300" s="252"/>
      <c r="Q300" s="252"/>
      <c r="R300" s="252"/>
      <c r="S300" s="252"/>
      <c r="T300" s="25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54" t="s">
        <v>141</v>
      </c>
      <c r="AU300" s="254" t="s">
        <v>88</v>
      </c>
      <c r="AV300" s="13" t="s">
        <v>86</v>
      </c>
      <c r="AW300" s="13" t="s">
        <v>33</v>
      </c>
      <c r="AX300" s="13" t="s">
        <v>78</v>
      </c>
      <c r="AY300" s="254" t="s">
        <v>126</v>
      </c>
    </row>
    <row r="301" s="13" customFormat="1">
      <c r="A301" s="13"/>
      <c r="B301" s="244"/>
      <c r="C301" s="245"/>
      <c r="D301" s="246" t="s">
        <v>141</v>
      </c>
      <c r="E301" s="247" t="s">
        <v>1</v>
      </c>
      <c r="F301" s="248" t="s">
        <v>430</v>
      </c>
      <c r="G301" s="245"/>
      <c r="H301" s="247" t="s">
        <v>1</v>
      </c>
      <c r="I301" s="249"/>
      <c r="J301" s="245"/>
      <c r="K301" s="245"/>
      <c r="L301" s="250"/>
      <c r="M301" s="251"/>
      <c r="N301" s="252"/>
      <c r="O301" s="252"/>
      <c r="P301" s="252"/>
      <c r="Q301" s="252"/>
      <c r="R301" s="252"/>
      <c r="S301" s="252"/>
      <c r="T301" s="25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54" t="s">
        <v>141</v>
      </c>
      <c r="AU301" s="254" t="s">
        <v>88</v>
      </c>
      <c r="AV301" s="13" t="s">
        <v>86</v>
      </c>
      <c r="AW301" s="13" t="s">
        <v>33</v>
      </c>
      <c r="AX301" s="13" t="s">
        <v>78</v>
      </c>
      <c r="AY301" s="254" t="s">
        <v>126</v>
      </c>
    </row>
    <row r="302" s="13" customFormat="1">
      <c r="A302" s="13"/>
      <c r="B302" s="244"/>
      <c r="C302" s="245"/>
      <c r="D302" s="246" t="s">
        <v>141</v>
      </c>
      <c r="E302" s="247" t="s">
        <v>1</v>
      </c>
      <c r="F302" s="248" t="s">
        <v>227</v>
      </c>
      <c r="G302" s="245"/>
      <c r="H302" s="247" t="s">
        <v>1</v>
      </c>
      <c r="I302" s="249"/>
      <c r="J302" s="245"/>
      <c r="K302" s="245"/>
      <c r="L302" s="250"/>
      <c r="M302" s="251"/>
      <c r="N302" s="252"/>
      <c r="O302" s="252"/>
      <c r="P302" s="252"/>
      <c r="Q302" s="252"/>
      <c r="R302" s="252"/>
      <c r="S302" s="252"/>
      <c r="T302" s="25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54" t="s">
        <v>141</v>
      </c>
      <c r="AU302" s="254" t="s">
        <v>88</v>
      </c>
      <c r="AV302" s="13" t="s">
        <v>86</v>
      </c>
      <c r="AW302" s="13" t="s">
        <v>33</v>
      </c>
      <c r="AX302" s="13" t="s">
        <v>78</v>
      </c>
      <c r="AY302" s="254" t="s">
        <v>126</v>
      </c>
    </row>
    <row r="303" s="13" customFormat="1">
      <c r="A303" s="13"/>
      <c r="B303" s="244"/>
      <c r="C303" s="245"/>
      <c r="D303" s="246" t="s">
        <v>141</v>
      </c>
      <c r="E303" s="247" t="s">
        <v>1</v>
      </c>
      <c r="F303" s="248" t="s">
        <v>297</v>
      </c>
      <c r="G303" s="245"/>
      <c r="H303" s="247" t="s">
        <v>1</v>
      </c>
      <c r="I303" s="249"/>
      <c r="J303" s="245"/>
      <c r="K303" s="245"/>
      <c r="L303" s="250"/>
      <c r="M303" s="251"/>
      <c r="N303" s="252"/>
      <c r="O303" s="252"/>
      <c r="P303" s="252"/>
      <c r="Q303" s="252"/>
      <c r="R303" s="252"/>
      <c r="S303" s="252"/>
      <c r="T303" s="25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54" t="s">
        <v>141</v>
      </c>
      <c r="AU303" s="254" t="s">
        <v>88</v>
      </c>
      <c r="AV303" s="13" t="s">
        <v>86</v>
      </c>
      <c r="AW303" s="13" t="s">
        <v>33</v>
      </c>
      <c r="AX303" s="13" t="s">
        <v>78</v>
      </c>
      <c r="AY303" s="254" t="s">
        <v>126</v>
      </c>
    </row>
    <row r="304" s="13" customFormat="1">
      <c r="A304" s="13"/>
      <c r="B304" s="244"/>
      <c r="C304" s="245"/>
      <c r="D304" s="246" t="s">
        <v>141</v>
      </c>
      <c r="E304" s="247" t="s">
        <v>1</v>
      </c>
      <c r="F304" s="248" t="s">
        <v>431</v>
      </c>
      <c r="G304" s="245"/>
      <c r="H304" s="247" t="s">
        <v>1</v>
      </c>
      <c r="I304" s="249"/>
      <c r="J304" s="245"/>
      <c r="K304" s="245"/>
      <c r="L304" s="250"/>
      <c r="M304" s="251"/>
      <c r="N304" s="252"/>
      <c r="O304" s="252"/>
      <c r="P304" s="252"/>
      <c r="Q304" s="252"/>
      <c r="R304" s="252"/>
      <c r="S304" s="252"/>
      <c r="T304" s="25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54" t="s">
        <v>141</v>
      </c>
      <c r="AU304" s="254" t="s">
        <v>88</v>
      </c>
      <c r="AV304" s="13" t="s">
        <v>86</v>
      </c>
      <c r="AW304" s="13" t="s">
        <v>33</v>
      </c>
      <c r="AX304" s="13" t="s">
        <v>78</v>
      </c>
      <c r="AY304" s="254" t="s">
        <v>126</v>
      </c>
    </row>
    <row r="305" s="13" customFormat="1">
      <c r="A305" s="13"/>
      <c r="B305" s="244"/>
      <c r="C305" s="245"/>
      <c r="D305" s="246" t="s">
        <v>141</v>
      </c>
      <c r="E305" s="247" t="s">
        <v>1</v>
      </c>
      <c r="F305" s="248" t="s">
        <v>432</v>
      </c>
      <c r="G305" s="245"/>
      <c r="H305" s="247" t="s">
        <v>1</v>
      </c>
      <c r="I305" s="249"/>
      <c r="J305" s="245"/>
      <c r="K305" s="245"/>
      <c r="L305" s="250"/>
      <c r="M305" s="251"/>
      <c r="N305" s="252"/>
      <c r="O305" s="252"/>
      <c r="P305" s="252"/>
      <c r="Q305" s="252"/>
      <c r="R305" s="252"/>
      <c r="S305" s="252"/>
      <c r="T305" s="25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54" t="s">
        <v>141</v>
      </c>
      <c r="AU305" s="254" t="s">
        <v>88</v>
      </c>
      <c r="AV305" s="13" t="s">
        <v>86</v>
      </c>
      <c r="AW305" s="13" t="s">
        <v>33</v>
      </c>
      <c r="AX305" s="13" t="s">
        <v>78</v>
      </c>
      <c r="AY305" s="254" t="s">
        <v>126</v>
      </c>
    </row>
    <row r="306" s="13" customFormat="1">
      <c r="A306" s="13"/>
      <c r="B306" s="244"/>
      <c r="C306" s="245"/>
      <c r="D306" s="246" t="s">
        <v>141</v>
      </c>
      <c r="E306" s="247" t="s">
        <v>1</v>
      </c>
      <c r="F306" s="248" t="s">
        <v>370</v>
      </c>
      <c r="G306" s="245"/>
      <c r="H306" s="247" t="s">
        <v>1</v>
      </c>
      <c r="I306" s="249"/>
      <c r="J306" s="245"/>
      <c r="K306" s="245"/>
      <c r="L306" s="250"/>
      <c r="M306" s="251"/>
      <c r="N306" s="252"/>
      <c r="O306" s="252"/>
      <c r="P306" s="252"/>
      <c r="Q306" s="252"/>
      <c r="R306" s="252"/>
      <c r="S306" s="252"/>
      <c r="T306" s="25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54" t="s">
        <v>141</v>
      </c>
      <c r="AU306" s="254" t="s">
        <v>88</v>
      </c>
      <c r="AV306" s="13" t="s">
        <v>86</v>
      </c>
      <c r="AW306" s="13" t="s">
        <v>33</v>
      </c>
      <c r="AX306" s="13" t="s">
        <v>78</v>
      </c>
      <c r="AY306" s="254" t="s">
        <v>126</v>
      </c>
    </row>
    <row r="307" s="13" customFormat="1">
      <c r="A307" s="13"/>
      <c r="B307" s="244"/>
      <c r="C307" s="245"/>
      <c r="D307" s="246" t="s">
        <v>141</v>
      </c>
      <c r="E307" s="247" t="s">
        <v>1</v>
      </c>
      <c r="F307" s="248" t="s">
        <v>231</v>
      </c>
      <c r="G307" s="245"/>
      <c r="H307" s="247" t="s">
        <v>1</v>
      </c>
      <c r="I307" s="249"/>
      <c r="J307" s="245"/>
      <c r="K307" s="245"/>
      <c r="L307" s="250"/>
      <c r="M307" s="251"/>
      <c r="N307" s="252"/>
      <c r="O307" s="252"/>
      <c r="P307" s="252"/>
      <c r="Q307" s="252"/>
      <c r="R307" s="252"/>
      <c r="S307" s="252"/>
      <c r="T307" s="25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54" t="s">
        <v>141</v>
      </c>
      <c r="AU307" s="254" t="s">
        <v>88</v>
      </c>
      <c r="AV307" s="13" t="s">
        <v>86</v>
      </c>
      <c r="AW307" s="13" t="s">
        <v>33</v>
      </c>
      <c r="AX307" s="13" t="s">
        <v>78</v>
      </c>
      <c r="AY307" s="254" t="s">
        <v>126</v>
      </c>
    </row>
    <row r="308" s="14" customFormat="1">
      <c r="A308" s="14"/>
      <c r="B308" s="255"/>
      <c r="C308" s="256"/>
      <c r="D308" s="246" t="s">
        <v>141</v>
      </c>
      <c r="E308" s="257" t="s">
        <v>1</v>
      </c>
      <c r="F308" s="258" t="s">
        <v>86</v>
      </c>
      <c r="G308" s="256"/>
      <c r="H308" s="259">
        <v>1</v>
      </c>
      <c r="I308" s="260"/>
      <c r="J308" s="256"/>
      <c r="K308" s="256"/>
      <c r="L308" s="261"/>
      <c r="M308" s="262"/>
      <c r="N308" s="263"/>
      <c r="O308" s="263"/>
      <c r="P308" s="263"/>
      <c r="Q308" s="263"/>
      <c r="R308" s="263"/>
      <c r="S308" s="263"/>
      <c r="T308" s="26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65" t="s">
        <v>141</v>
      </c>
      <c r="AU308" s="265" t="s">
        <v>88</v>
      </c>
      <c r="AV308" s="14" t="s">
        <v>88</v>
      </c>
      <c r="AW308" s="14" t="s">
        <v>33</v>
      </c>
      <c r="AX308" s="14" t="s">
        <v>78</v>
      </c>
      <c r="AY308" s="265" t="s">
        <v>126</v>
      </c>
    </row>
    <row r="309" s="15" customFormat="1">
      <c r="A309" s="15"/>
      <c r="B309" s="266"/>
      <c r="C309" s="267"/>
      <c r="D309" s="246" t="s">
        <v>141</v>
      </c>
      <c r="E309" s="268" t="s">
        <v>1</v>
      </c>
      <c r="F309" s="269" t="s">
        <v>155</v>
      </c>
      <c r="G309" s="267"/>
      <c r="H309" s="270">
        <v>1</v>
      </c>
      <c r="I309" s="271"/>
      <c r="J309" s="267"/>
      <c r="K309" s="267"/>
      <c r="L309" s="272"/>
      <c r="M309" s="273"/>
      <c r="N309" s="274"/>
      <c r="O309" s="274"/>
      <c r="P309" s="274"/>
      <c r="Q309" s="274"/>
      <c r="R309" s="274"/>
      <c r="S309" s="274"/>
      <c r="T309" s="27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T309" s="276" t="s">
        <v>141</v>
      </c>
      <c r="AU309" s="276" t="s">
        <v>88</v>
      </c>
      <c r="AV309" s="15" t="s">
        <v>156</v>
      </c>
      <c r="AW309" s="15" t="s">
        <v>33</v>
      </c>
      <c r="AX309" s="15" t="s">
        <v>86</v>
      </c>
      <c r="AY309" s="276" t="s">
        <v>126</v>
      </c>
    </row>
    <row r="310" s="2" customFormat="1" ht="16.5" customHeight="1">
      <c r="A310" s="38"/>
      <c r="B310" s="39"/>
      <c r="C310" s="233" t="s">
        <v>433</v>
      </c>
      <c r="D310" s="233" t="s">
        <v>135</v>
      </c>
      <c r="E310" s="234" t="s">
        <v>434</v>
      </c>
      <c r="F310" s="235" t="s">
        <v>435</v>
      </c>
      <c r="G310" s="236" t="s">
        <v>138</v>
      </c>
      <c r="H310" s="237">
        <v>1</v>
      </c>
      <c r="I310" s="238"/>
      <c r="J310" s="239">
        <f>ROUND(I310*H310,2)</f>
        <v>0</v>
      </c>
      <c r="K310" s="240"/>
      <c r="L310" s="241"/>
      <c r="M310" s="242" t="s">
        <v>1</v>
      </c>
      <c r="N310" s="243" t="s">
        <v>43</v>
      </c>
      <c r="O310" s="91"/>
      <c r="P310" s="229">
        <f>O310*H310</f>
        <v>0</v>
      </c>
      <c r="Q310" s="229">
        <v>0.014999999999999999</v>
      </c>
      <c r="R310" s="229">
        <f>Q310*H310</f>
        <v>0.014999999999999999</v>
      </c>
      <c r="S310" s="229">
        <v>0</v>
      </c>
      <c r="T310" s="230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31" t="s">
        <v>139</v>
      </c>
      <c r="AT310" s="231" t="s">
        <v>135</v>
      </c>
      <c r="AU310" s="231" t="s">
        <v>88</v>
      </c>
      <c r="AY310" s="17" t="s">
        <v>126</v>
      </c>
      <c r="BE310" s="232">
        <f>IF(N310="základní",J310,0)</f>
        <v>0</v>
      </c>
      <c r="BF310" s="232">
        <f>IF(N310="snížená",J310,0)</f>
        <v>0</v>
      </c>
      <c r="BG310" s="232">
        <f>IF(N310="zákl. přenesená",J310,0)</f>
        <v>0</v>
      </c>
      <c r="BH310" s="232">
        <f>IF(N310="sníž. přenesená",J310,0)</f>
        <v>0</v>
      </c>
      <c r="BI310" s="232">
        <f>IF(N310="nulová",J310,0)</f>
        <v>0</v>
      </c>
      <c r="BJ310" s="17" t="s">
        <v>86</v>
      </c>
      <c r="BK310" s="232">
        <f>ROUND(I310*H310,2)</f>
        <v>0</v>
      </c>
      <c r="BL310" s="17" t="s">
        <v>133</v>
      </c>
      <c r="BM310" s="231" t="s">
        <v>436</v>
      </c>
    </row>
    <row r="311" s="13" customFormat="1">
      <c r="A311" s="13"/>
      <c r="B311" s="244"/>
      <c r="C311" s="245"/>
      <c r="D311" s="246" t="s">
        <v>141</v>
      </c>
      <c r="E311" s="247" t="s">
        <v>1</v>
      </c>
      <c r="F311" s="248" t="s">
        <v>437</v>
      </c>
      <c r="G311" s="245"/>
      <c r="H311" s="247" t="s">
        <v>1</v>
      </c>
      <c r="I311" s="249"/>
      <c r="J311" s="245"/>
      <c r="K311" s="245"/>
      <c r="L311" s="250"/>
      <c r="M311" s="251"/>
      <c r="N311" s="252"/>
      <c r="O311" s="252"/>
      <c r="P311" s="252"/>
      <c r="Q311" s="252"/>
      <c r="R311" s="252"/>
      <c r="S311" s="252"/>
      <c r="T311" s="25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54" t="s">
        <v>141</v>
      </c>
      <c r="AU311" s="254" t="s">
        <v>88</v>
      </c>
      <c r="AV311" s="13" t="s">
        <v>86</v>
      </c>
      <c r="AW311" s="13" t="s">
        <v>33</v>
      </c>
      <c r="AX311" s="13" t="s">
        <v>78</v>
      </c>
      <c r="AY311" s="254" t="s">
        <v>126</v>
      </c>
    </row>
    <row r="312" s="13" customFormat="1">
      <c r="A312" s="13"/>
      <c r="B312" s="244"/>
      <c r="C312" s="245"/>
      <c r="D312" s="246" t="s">
        <v>141</v>
      </c>
      <c r="E312" s="247" t="s">
        <v>1</v>
      </c>
      <c r="F312" s="248" t="s">
        <v>438</v>
      </c>
      <c r="G312" s="245"/>
      <c r="H312" s="247" t="s">
        <v>1</v>
      </c>
      <c r="I312" s="249"/>
      <c r="J312" s="245"/>
      <c r="K312" s="245"/>
      <c r="L312" s="250"/>
      <c r="M312" s="251"/>
      <c r="N312" s="252"/>
      <c r="O312" s="252"/>
      <c r="P312" s="252"/>
      <c r="Q312" s="252"/>
      <c r="R312" s="252"/>
      <c r="S312" s="252"/>
      <c r="T312" s="25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54" t="s">
        <v>141</v>
      </c>
      <c r="AU312" s="254" t="s">
        <v>88</v>
      </c>
      <c r="AV312" s="13" t="s">
        <v>86</v>
      </c>
      <c r="AW312" s="13" t="s">
        <v>33</v>
      </c>
      <c r="AX312" s="13" t="s">
        <v>78</v>
      </c>
      <c r="AY312" s="254" t="s">
        <v>126</v>
      </c>
    </row>
    <row r="313" s="13" customFormat="1">
      <c r="A313" s="13"/>
      <c r="B313" s="244"/>
      <c r="C313" s="245"/>
      <c r="D313" s="246" t="s">
        <v>141</v>
      </c>
      <c r="E313" s="247" t="s">
        <v>1</v>
      </c>
      <c r="F313" s="248" t="s">
        <v>227</v>
      </c>
      <c r="G313" s="245"/>
      <c r="H313" s="247" t="s">
        <v>1</v>
      </c>
      <c r="I313" s="249"/>
      <c r="J313" s="245"/>
      <c r="K313" s="245"/>
      <c r="L313" s="250"/>
      <c r="M313" s="251"/>
      <c r="N313" s="252"/>
      <c r="O313" s="252"/>
      <c r="P313" s="252"/>
      <c r="Q313" s="252"/>
      <c r="R313" s="252"/>
      <c r="S313" s="252"/>
      <c r="T313" s="25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54" t="s">
        <v>141</v>
      </c>
      <c r="AU313" s="254" t="s">
        <v>88</v>
      </c>
      <c r="AV313" s="13" t="s">
        <v>86</v>
      </c>
      <c r="AW313" s="13" t="s">
        <v>33</v>
      </c>
      <c r="AX313" s="13" t="s">
        <v>78</v>
      </c>
      <c r="AY313" s="254" t="s">
        <v>126</v>
      </c>
    </row>
    <row r="314" s="13" customFormat="1">
      <c r="A314" s="13"/>
      <c r="B314" s="244"/>
      <c r="C314" s="245"/>
      <c r="D314" s="246" t="s">
        <v>141</v>
      </c>
      <c r="E314" s="247" t="s">
        <v>1</v>
      </c>
      <c r="F314" s="248" t="s">
        <v>297</v>
      </c>
      <c r="G314" s="245"/>
      <c r="H314" s="247" t="s">
        <v>1</v>
      </c>
      <c r="I314" s="249"/>
      <c r="J314" s="245"/>
      <c r="K314" s="245"/>
      <c r="L314" s="250"/>
      <c r="M314" s="251"/>
      <c r="N314" s="252"/>
      <c r="O314" s="252"/>
      <c r="P314" s="252"/>
      <c r="Q314" s="252"/>
      <c r="R314" s="252"/>
      <c r="S314" s="252"/>
      <c r="T314" s="25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54" t="s">
        <v>141</v>
      </c>
      <c r="AU314" s="254" t="s">
        <v>88</v>
      </c>
      <c r="AV314" s="13" t="s">
        <v>86</v>
      </c>
      <c r="AW314" s="13" t="s">
        <v>33</v>
      </c>
      <c r="AX314" s="13" t="s">
        <v>78</v>
      </c>
      <c r="AY314" s="254" t="s">
        <v>126</v>
      </c>
    </row>
    <row r="315" s="13" customFormat="1">
      <c r="A315" s="13"/>
      <c r="B315" s="244"/>
      <c r="C315" s="245"/>
      <c r="D315" s="246" t="s">
        <v>141</v>
      </c>
      <c r="E315" s="247" t="s">
        <v>1</v>
      </c>
      <c r="F315" s="248" t="s">
        <v>439</v>
      </c>
      <c r="G315" s="245"/>
      <c r="H315" s="247" t="s">
        <v>1</v>
      </c>
      <c r="I315" s="249"/>
      <c r="J315" s="245"/>
      <c r="K315" s="245"/>
      <c r="L315" s="250"/>
      <c r="M315" s="251"/>
      <c r="N315" s="252"/>
      <c r="O315" s="252"/>
      <c r="P315" s="252"/>
      <c r="Q315" s="252"/>
      <c r="R315" s="252"/>
      <c r="S315" s="252"/>
      <c r="T315" s="25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54" t="s">
        <v>141</v>
      </c>
      <c r="AU315" s="254" t="s">
        <v>88</v>
      </c>
      <c r="AV315" s="13" t="s">
        <v>86</v>
      </c>
      <c r="AW315" s="13" t="s">
        <v>33</v>
      </c>
      <c r="AX315" s="13" t="s">
        <v>78</v>
      </c>
      <c r="AY315" s="254" t="s">
        <v>126</v>
      </c>
    </row>
    <row r="316" s="13" customFormat="1">
      <c r="A316" s="13"/>
      <c r="B316" s="244"/>
      <c r="C316" s="245"/>
      <c r="D316" s="246" t="s">
        <v>141</v>
      </c>
      <c r="E316" s="247" t="s">
        <v>1</v>
      </c>
      <c r="F316" s="248" t="s">
        <v>440</v>
      </c>
      <c r="G316" s="245"/>
      <c r="H316" s="247" t="s">
        <v>1</v>
      </c>
      <c r="I316" s="249"/>
      <c r="J316" s="245"/>
      <c r="K316" s="245"/>
      <c r="L316" s="250"/>
      <c r="M316" s="251"/>
      <c r="N316" s="252"/>
      <c r="O316" s="252"/>
      <c r="P316" s="252"/>
      <c r="Q316" s="252"/>
      <c r="R316" s="252"/>
      <c r="S316" s="252"/>
      <c r="T316" s="25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54" t="s">
        <v>141</v>
      </c>
      <c r="AU316" s="254" t="s">
        <v>88</v>
      </c>
      <c r="AV316" s="13" t="s">
        <v>86</v>
      </c>
      <c r="AW316" s="13" t="s">
        <v>33</v>
      </c>
      <c r="AX316" s="13" t="s">
        <v>78</v>
      </c>
      <c r="AY316" s="254" t="s">
        <v>126</v>
      </c>
    </row>
    <row r="317" s="13" customFormat="1">
      <c r="A317" s="13"/>
      <c r="B317" s="244"/>
      <c r="C317" s="245"/>
      <c r="D317" s="246" t="s">
        <v>141</v>
      </c>
      <c r="E317" s="247" t="s">
        <v>1</v>
      </c>
      <c r="F317" s="248" t="s">
        <v>231</v>
      </c>
      <c r="G317" s="245"/>
      <c r="H317" s="247" t="s">
        <v>1</v>
      </c>
      <c r="I317" s="249"/>
      <c r="J317" s="245"/>
      <c r="K317" s="245"/>
      <c r="L317" s="250"/>
      <c r="M317" s="251"/>
      <c r="N317" s="252"/>
      <c r="O317" s="252"/>
      <c r="P317" s="252"/>
      <c r="Q317" s="252"/>
      <c r="R317" s="252"/>
      <c r="S317" s="252"/>
      <c r="T317" s="25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54" t="s">
        <v>141</v>
      </c>
      <c r="AU317" s="254" t="s">
        <v>88</v>
      </c>
      <c r="AV317" s="13" t="s">
        <v>86</v>
      </c>
      <c r="AW317" s="13" t="s">
        <v>33</v>
      </c>
      <c r="AX317" s="13" t="s">
        <v>78</v>
      </c>
      <c r="AY317" s="254" t="s">
        <v>126</v>
      </c>
    </row>
    <row r="318" s="14" customFormat="1">
      <c r="A318" s="14"/>
      <c r="B318" s="255"/>
      <c r="C318" s="256"/>
      <c r="D318" s="246" t="s">
        <v>141</v>
      </c>
      <c r="E318" s="257" t="s">
        <v>1</v>
      </c>
      <c r="F318" s="258" t="s">
        <v>86</v>
      </c>
      <c r="G318" s="256"/>
      <c r="H318" s="259">
        <v>1</v>
      </c>
      <c r="I318" s="260"/>
      <c r="J318" s="256"/>
      <c r="K318" s="256"/>
      <c r="L318" s="261"/>
      <c r="M318" s="262"/>
      <c r="N318" s="263"/>
      <c r="O318" s="263"/>
      <c r="P318" s="263"/>
      <c r="Q318" s="263"/>
      <c r="R318" s="263"/>
      <c r="S318" s="263"/>
      <c r="T318" s="26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65" t="s">
        <v>141</v>
      </c>
      <c r="AU318" s="265" t="s">
        <v>88</v>
      </c>
      <c r="AV318" s="14" t="s">
        <v>88</v>
      </c>
      <c r="AW318" s="14" t="s">
        <v>33</v>
      </c>
      <c r="AX318" s="14" t="s">
        <v>78</v>
      </c>
      <c r="AY318" s="265" t="s">
        <v>126</v>
      </c>
    </row>
    <row r="319" s="15" customFormat="1">
      <c r="A319" s="15"/>
      <c r="B319" s="266"/>
      <c r="C319" s="267"/>
      <c r="D319" s="246" t="s">
        <v>141</v>
      </c>
      <c r="E319" s="268" t="s">
        <v>1</v>
      </c>
      <c r="F319" s="269" t="s">
        <v>155</v>
      </c>
      <c r="G319" s="267"/>
      <c r="H319" s="270">
        <v>1</v>
      </c>
      <c r="I319" s="271"/>
      <c r="J319" s="267"/>
      <c r="K319" s="267"/>
      <c r="L319" s="272"/>
      <c r="M319" s="273"/>
      <c r="N319" s="274"/>
      <c r="O319" s="274"/>
      <c r="P319" s="274"/>
      <c r="Q319" s="274"/>
      <c r="R319" s="274"/>
      <c r="S319" s="274"/>
      <c r="T319" s="27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76" t="s">
        <v>141</v>
      </c>
      <c r="AU319" s="276" t="s">
        <v>88</v>
      </c>
      <c r="AV319" s="15" t="s">
        <v>156</v>
      </c>
      <c r="AW319" s="15" t="s">
        <v>33</v>
      </c>
      <c r="AX319" s="15" t="s">
        <v>86</v>
      </c>
      <c r="AY319" s="276" t="s">
        <v>126</v>
      </c>
    </row>
    <row r="320" s="2" customFormat="1" ht="16.5" customHeight="1">
      <c r="A320" s="38"/>
      <c r="B320" s="39"/>
      <c r="C320" s="233" t="s">
        <v>441</v>
      </c>
      <c r="D320" s="233" t="s">
        <v>135</v>
      </c>
      <c r="E320" s="234" t="s">
        <v>442</v>
      </c>
      <c r="F320" s="235" t="s">
        <v>443</v>
      </c>
      <c r="G320" s="236" t="s">
        <v>138</v>
      </c>
      <c r="H320" s="237">
        <v>1</v>
      </c>
      <c r="I320" s="238"/>
      <c r="J320" s="239">
        <f>ROUND(I320*H320,2)</f>
        <v>0</v>
      </c>
      <c r="K320" s="240"/>
      <c r="L320" s="241"/>
      <c r="M320" s="242" t="s">
        <v>1</v>
      </c>
      <c r="N320" s="243" t="s">
        <v>43</v>
      </c>
      <c r="O320" s="91"/>
      <c r="P320" s="229">
        <f>O320*H320</f>
        <v>0</v>
      </c>
      <c r="Q320" s="229">
        <v>0.025000000000000001</v>
      </c>
      <c r="R320" s="229">
        <f>Q320*H320</f>
        <v>0.025000000000000001</v>
      </c>
      <c r="S320" s="229">
        <v>0</v>
      </c>
      <c r="T320" s="230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31" t="s">
        <v>139</v>
      </c>
      <c r="AT320" s="231" t="s">
        <v>135</v>
      </c>
      <c r="AU320" s="231" t="s">
        <v>88</v>
      </c>
      <c r="AY320" s="17" t="s">
        <v>126</v>
      </c>
      <c r="BE320" s="232">
        <f>IF(N320="základní",J320,0)</f>
        <v>0</v>
      </c>
      <c r="BF320" s="232">
        <f>IF(N320="snížená",J320,0)</f>
        <v>0</v>
      </c>
      <c r="BG320" s="232">
        <f>IF(N320="zákl. přenesená",J320,0)</f>
        <v>0</v>
      </c>
      <c r="BH320" s="232">
        <f>IF(N320="sníž. přenesená",J320,0)</f>
        <v>0</v>
      </c>
      <c r="BI320" s="232">
        <f>IF(N320="nulová",J320,0)</f>
        <v>0</v>
      </c>
      <c r="BJ320" s="17" t="s">
        <v>86</v>
      </c>
      <c r="BK320" s="232">
        <f>ROUND(I320*H320,2)</f>
        <v>0</v>
      </c>
      <c r="BL320" s="17" t="s">
        <v>133</v>
      </c>
      <c r="BM320" s="231" t="s">
        <v>444</v>
      </c>
    </row>
    <row r="321" s="13" customFormat="1">
      <c r="A321" s="13"/>
      <c r="B321" s="244"/>
      <c r="C321" s="245"/>
      <c r="D321" s="246" t="s">
        <v>141</v>
      </c>
      <c r="E321" s="247" t="s">
        <v>1</v>
      </c>
      <c r="F321" s="248" t="s">
        <v>445</v>
      </c>
      <c r="G321" s="245"/>
      <c r="H321" s="247" t="s">
        <v>1</v>
      </c>
      <c r="I321" s="249"/>
      <c r="J321" s="245"/>
      <c r="K321" s="245"/>
      <c r="L321" s="250"/>
      <c r="M321" s="251"/>
      <c r="N321" s="252"/>
      <c r="O321" s="252"/>
      <c r="P321" s="252"/>
      <c r="Q321" s="252"/>
      <c r="R321" s="252"/>
      <c r="S321" s="252"/>
      <c r="T321" s="25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54" t="s">
        <v>141</v>
      </c>
      <c r="AU321" s="254" t="s">
        <v>88</v>
      </c>
      <c r="AV321" s="13" t="s">
        <v>86</v>
      </c>
      <c r="AW321" s="13" t="s">
        <v>33</v>
      </c>
      <c r="AX321" s="13" t="s">
        <v>78</v>
      </c>
      <c r="AY321" s="254" t="s">
        <v>126</v>
      </c>
    </row>
    <row r="322" s="13" customFormat="1">
      <c r="A322" s="13"/>
      <c r="B322" s="244"/>
      <c r="C322" s="245"/>
      <c r="D322" s="246" t="s">
        <v>141</v>
      </c>
      <c r="E322" s="247" t="s">
        <v>1</v>
      </c>
      <c r="F322" s="248" t="s">
        <v>227</v>
      </c>
      <c r="G322" s="245"/>
      <c r="H322" s="247" t="s">
        <v>1</v>
      </c>
      <c r="I322" s="249"/>
      <c r="J322" s="245"/>
      <c r="K322" s="245"/>
      <c r="L322" s="250"/>
      <c r="M322" s="251"/>
      <c r="N322" s="252"/>
      <c r="O322" s="252"/>
      <c r="P322" s="252"/>
      <c r="Q322" s="252"/>
      <c r="R322" s="252"/>
      <c r="S322" s="252"/>
      <c r="T322" s="25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54" t="s">
        <v>141</v>
      </c>
      <c r="AU322" s="254" t="s">
        <v>88</v>
      </c>
      <c r="AV322" s="13" t="s">
        <v>86</v>
      </c>
      <c r="AW322" s="13" t="s">
        <v>33</v>
      </c>
      <c r="AX322" s="13" t="s">
        <v>78</v>
      </c>
      <c r="AY322" s="254" t="s">
        <v>126</v>
      </c>
    </row>
    <row r="323" s="13" customFormat="1">
      <c r="A323" s="13"/>
      <c r="B323" s="244"/>
      <c r="C323" s="245"/>
      <c r="D323" s="246" t="s">
        <v>141</v>
      </c>
      <c r="E323" s="247" t="s">
        <v>1</v>
      </c>
      <c r="F323" s="248" t="s">
        <v>297</v>
      </c>
      <c r="G323" s="245"/>
      <c r="H323" s="247" t="s">
        <v>1</v>
      </c>
      <c r="I323" s="249"/>
      <c r="J323" s="245"/>
      <c r="K323" s="245"/>
      <c r="L323" s="250"/>
      <c r="M323" s="251"/>
      <c r="N323" s="252"/>
      <c r="O323" s="252"/>
      <c r="P323" s="252"/>
      <c r="Q323" s="252"/>
      <c r="R323" s="252"/>
      <c r="S323" s="252"/>
      <c r="T323" s="25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54" t="s">
        <v>141</v>
      </c>
      <c r="AU323" s="254" t="s">
        <v>88</v>
      </c>
      <c r="AV323" s="13" t="s">
        <v>86</v>
      </c>
      <c r="AW323" s="13" t="s">
        <v>33</v>
      </c>
      <c r="AX323" s="13" t="s">
        <v>78</v>
      </c>
      <c r="AY323" s="254" t="s">
        <v>126</v>
      </c>
    </row>
    <row r="324" s="13" customFormat="1">
      <c r="A324" s="13"/>
      <c r="B324" s="244"/>
      <c r="C324" s="245"/>
      <c r="D324" s="246" t="s">
        <v>141</v>
      </c>
      <c r="E324" s="247" t="s">
        <v>1</v>
      </c>
      <c r="F324" s="248" t="s">
        <v>446</v>
      </c>
      <c r="G324" s="245"/>
      <c r="H324" s="247" t="s">
        <v>1</v>
      </c>
      <c r="I324" s="249"/>
      <c r="J324" s="245"/>
      <c r="K324" s="245"/>
      <c r="L324" s="250"/>
      <c r="M324" s="251"/>
      <c r="N324" s="252"/>
      <c r="O324" s="252"/>
      <c r="P324" s="252"/>
      <c r="Q324" s="252"/>
      <c r="R324" s="252"/>
      <c r="S324" s="252"/>
      <c r="T324" s="25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54" t="s">
        <v>141</v>
      </c>
      <c r="AU324" s="254" t="s">
        <v>88</v>
      </c>
      <c r="AV324" s="13" t="s">
        <v>86</v>
      </c>
      <c r="AW324" s="13" t="s">
        <v>33</v>
      </c>
      <c r="AX324" s="13" t="s">
        <v>78</v>
      </c>
      <c r="AY324" s="254" t="s">
        <v>126</v>
      </c>
    </row>
    <row r="325" s="13" customFormat="1">
      <c r="A325" s="13"/>
      <c r="B325" s="244"/>
      <c r="C325" s="245"/>
      <c r="D325" s="246" t="s">
        <v>141</v>
      </c>
      <c r="E325" s="247" t="s">
        <v>1</v>
      </c>
      <c r="F325" s="248" t="s">
        <v>447</v>
      </c>
      <c r="G325" s="245"/>
      <c r="H325" s="247" t="s">
        <v>1</v>
      </c>
      <c r="I325" s="249"/>
      <c r="J325" s="245"/>
      <c r="K325" s="245"/>
      <c r="L325" s="250"/>
      <c r="M325" s="251"/>
      <c r="N325" s="252"/>
      <c r="O325" s="252"/>
      <c r="P325" s="252"/>
      <c r="Q325" s="252"/>
      <c r="R325" s="252"/>
      <c r="S325" s="252"/>
      <c r="T325" s="25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54" t="s">
        <v>141</v>
      </c>
      <c r="AU325" s="254" t="s">
        <v>88</v>
      </c>
      <c r="AV325" s="13" t="s">
        <v>86</v>
      </c>
      <c r="AW325" s="13" t="s">
        <v>33</v>
      </c>
      <c r="AX325" s="13" t="s">
        <v>78</v>
      </c>
      <c r="AY325" s="254" t="s">
        <v>126</v>
      </c>
    </row>
    <row r="326" s="13" customFormat="1">
      <c r="A326" s="13"/>
      <c r="B326" s="244"/>
      <c r="C326" s="245"/>
      <c r="D326" s="246" t="s">
        <v>141</v>
      </c>
      <c r="E326" s="247" t="s">
        <v>1</v>
      </c>
      <c r="F326" s="248" t="s">
        <v>231</v>
      </c>
      <c r="G326" s="245"/>
      <c r="H326" s="247" t="s">
        <v>1</v>
      </c>
      <c r="I326" s="249"/>
      <c r="J326" s="245"/>
      <c r="K326" s="245"/>
      <c r="L326" s="250"/>
      <c r="M326" s="251"/>
      <c r="N326" s="252"/>
      <c r="O326" s="252"/>
      <c r="P326" s="252"/>
      <c r="Q326" s="252"/>
      <c r="R326" s="252"/>
      <c r="S326" s="252"/>
      <c r="T326" s="25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54" t="s">
        <v>141</v>
      </c>
      <c r="AU326" s="254" t="s">
        <v>88</v>
      </c>
      <c r="AV326" s="13" t="s">
        <v>86</v>
      </c>
      <c r="AW326" s="13" t="s">
        <v>33</v>
      </c>
      <c r="AX326" s="13" t="s">
        <v>78</v>
      </c>
      <c r="AY326" s="254" t="s">
        <v>126</v>
      </c>
    </row>
    <row r="327" s="14" customFormat="1">
      <c r="A327" s="14"/>
      <c r="B327" s="255"/>
      <c r="C327" s="256"/>
      <c r="D327" s="246" t="s">
        <v>141</v>
      </c>
      <c r="E327" s="257" t="s">
        <v>1</v>
      </c>
      <c r="F327" s="258" t="s">
        <v>86</v>
      </c>
      <c r="G327" s="256"/>
      <c r="H327" s="259">
        <v>1</v>
      </c>
      <c r="I327" s="260"/>
      <c r="J327" s="256"/>
      <c r="K327" s="256"/>
      <c r="L327" s="261"/>
      <c r="M327" s="262"/>
      <c r="N327" s="263"/>
      <c r="O327" s="263"/>
      <c r="P327" s="263"/>
      <c r="Q327" s="263"/>
      <c r="R327" s="263"/>
      <c r="S327" s="263"/>
      <c r="T327" s="26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65" t="s">
        <v>141</v>
      </c>
      <c r="AU327" s="265" t="s">
        <v>88</v>
      </c>
      <c r="AV327" s="14" t="s">
        <v>88</v>
      </c>
      <c r="AW327" s="14" t="s">
        <v>33</v>
      </c>
      <c r="AX327" s="14" t="s">
        <v>78</v>
      </c>
      <c r="AY327" s="265" t="s">
        <v>126</v>
      </c>
    </row>
    <row r="328" s="15" customFormat="1">
      <c r="A328" s="15"/>
      <c r="B328" s="266"/>
      <c r="C328" s="267"/>
      <c r="D328" s="246" t="s">
        <v>141</v>
      </c>
      <c r="E328" s="268" t="s">
        <v>1</v>
      </c>
      <c r="F328" s="269" t="s">
        <v>155</v>
      </c>
      <c r="G328" s="267"/>
      <c r="H328" s="270">
        <v>1</v>
      </c>
      <c r="I328" s="271"/>
      <c r="J328" s="267"/>
      <c r="K328" s="267"/>
      <c r="L328" s="272"/>
      <c r="M328" s="273"/>
      <c r="N328" s="274"/>
      <c r="O328" s="274"/>
      <c r="P328" s="274"/>
      <c r="Q328" s="274"/>
      <c r="R328" s="274"/>
      <c r="S328" s="274"/>
      <c r="T328" s="27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76" t="s">
        <v>141</v>
      </c>
      <c r="AU328" s="276" t="s">
        <v>88</v>
      </c>
      <c r="AV328" s="15" t="s">
        <v>156</v>
      </c>
      <c r="AW328" s="15" t="s">
        <v>33</v>
      </c>
      <c r="AX328" s="15" t="s">
        <v>86</v>
      </c>
      <c r="AY328" s="276" t="s">
        <v>126</v>
      </c>
    </row>
    <row r="329" s="2" customFormat="1" ht="24.15" customHeight="1">
      <c r="A329" s="38"/>
      <c r="B329" s="39"/>
      <c r="C329" s="219" t="s">
        <v>448</v>
      </c>
      <c r="D329" s="219" t="s">
        <v>129</v>
      </c>
      <c r="E329" s="220" t="s">
        <v>449</v>
      </c>
      <c r="F329" s="221" t="s">
        <v>450</v>
      </c>
      <c r="G329" s="222" t="s">
        <v>285</v>
      </c>
      <c r="H329" s="223">
        <v>1.875</v>
      </c>
      <c r="I329" s="224"/>
      <c r="J329" s="225">
        <f>ROUND(I329*H329,2)</f>
        <v>0</v>
      </c>
      <c r="K329" s="226"/>
      <c r="L329" s="44"/>
      <c r="M329" s="277" t="s">
        <v>1</v>
      </c>
      <c r="N329" s="278" t="s">
        <v>43</v>
      </c>
      <c r="O329" s="279"/>
      <c r="P329" s="280">
        <f>O329*H329</f>
        <v>0</v>
      </c>
      <c r="Q329" s="280">
        <v>0</v>
      </c>
      <c r="R329" s="280">
        <f>Q329*H329</f>
        <v>0</v>
      </c>
      <c r="S329" s="280">
        <v>0</v>
      </c>
      <c r="T329" s="281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31" t="s">
        <v>133</v>
      </c>
      <c r="AT329" s="231" t="s">
        <v>129</v>
      </c>
      <c r="AU329" s="231" t="s">
        <v>88</v>
      </c>
      <c r="AY329" s="17" t="s">
        <v>126</v>
      </c>
      <c r="BE329" s="232">
        <f>IF(N329="základní",J329,0)</f>
        <v>0</v>
      </c>
      <c r="BF329" s="232">
        <f>IF(N329="snížená",J329,0)</f>
        <v>0</v>
      </c>
      <c r="BG329" s="232">
        <f>IF(N329="zákl. přenesená",J329,0)</f>
        <v>0</v>
      </c>
      <c r="BH329" s="232">
        <f>IF(N329="sníž. přenesená",J329,0)</f>
        <v>0</v>
      </c>
      <c r="BI329" s="232">
        <f>IF(N329="nulová",J329,0)</f>
        <v>0</v>
      </c>
      <c r="BJ329" s="17" t="s">
        <v>86</v>
      </c>
      <c r="BK329" s="232">
        <f>ROUND(I329*H329,2)</f>
        <v>0</v>
      </c>
      <c r="BL329" s="17" t="s">
        <v>133</v>
      </c>
      <c r="BM329" s="231" t="s">
        <v>451</v>
      </c>
    </row>
    <row r="330" s="2" customFormat="1" ht="6.96" customHeight="1">
      <c r="A330" s="38"/>
      <c r="B330" s="66"/>
      <c r="C330" s="67"/>
      <c r="D330" s="67"/>
      <c r="E330" s="67"/>
      <c r="F330" s="67"/>
      <c r="G330" s="67"/>
      <c r="H330" s="67"/>
      <c r="I330" s="67"/>
      <c r="J330" s="67"/>
      <c r="K330" s="67"/>
      <c r="L330" s="44"/>
      <c r="M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</row>
  </sheetData>
  <sheetProtection sheet="1" autoFilter="0" formatColumns="0" formatRows="0" objects="1" scenarios="1" spinCount="100000" saltValue="537tfQxwqYL6GeMxpjgVDYSkdJdQA3V4NI21kjSe6KOi8FnzYC11ecUBXB+q8Ls+E5pgROyTX3vu0OC0Tu30iA==" hashValue="qLXU93a2RZpjXwiepFdz/eKwrws9r5UpW+P1ky0zq9DgpBGvE+DJ/y6k6JHy5qNYO9SYEOE7EsPoA4dBAmeZ4g==" algorithmName="SHA-512" password="CC35"/>
  <autoFilter ref="C118:K329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94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88</v>
      </c>
    </row>
    <row r="4" s="1" customFormat="1" ht="24.96" customHeight="1">
      <c r="B4" s="20"/>
      <c r="D4" s="138" t="s">
        <v>101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Kulturní dům města Přibyslav - vybavení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102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452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35</v>
      </c>
      <c r="G12" s="38"/>
      <c r="H12" s="38"/>
      <c r="I12" s="140" t="s">
        <v>22</v>
      </c>
      <c r="J12" s="144" t="str">
        <f>'Rekapitulace stavby'!AN8</f>
        <v>25. 2. 2024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>Město Přibyslav, Bechyňovo náměstí 1, 582 22</v>
      </c>
      <c r="F15" s="38"/>
      <c r="G15" s="38"/>
      <c r="H15" s="38"/>
      <c r="I15" s="140" t="s">
        <v>27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>14253259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>MW arch s.r.o., Nové Dvory3, 592 12</v>
      </c>
      <c r="F21" s="38"/>
      <c r="G21" s="38"/>
      <c r="H21" s="38"/>
      <c r="I21" s="140" t="s">
        <v>27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34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38</v>
      </c>
      <c r="E30" s="38"/>
      <c r="F30" s="38"/>
      <c r="G30" s="38"/>
      <c r="H30" s="38"/>
      <c r="I30" s="38"/>
      <c r="J30" s="151">
        <f>ROUND(J118,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40</v>
      </c>
      <c r="G32" s="38"/>
      <c r="H32" s="38"/>
      <c r="I32" s="152" t="s">
        <v>39</v>
      </c>
      <c r="J32" s="152" t="s">
        <v>41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42</v>
      </c>
      <c r="E33" s="140" t="s">
        <v>43</v>
      </c>
      <c r="F33" s="154">
        <f>ROUND((SUM(BE118:BE132)),  2)</f>
        <v>0</v>
      </c>
      <c r="G33" s="38"/>
      <c r="H33" s="38"/>
      <c r="I33" s="155">
        <v>0.20999999999999999</v>
      </c>
      <c r="J33" s="154">
        <f>ROUND(((SUM(BE118:BE132))*I33),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44</v>
      </c>
      <c r="F34" s="154">
        <f>ROUND((SUM(BF118:BF132)),  2)</f>
        <v>0</v>
      </c>
      <c r="G34" s="38"/>
      <c r="H34" s="38"/>
      <c r="I34" s="155">
        <v>0.12</v>
      </c>
      <c r="J34" s="154">
        <f>ROUND(((SUM(BF118:BF132))*I34),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45</v>
      </c>
      <c r="F35" s="154">
        <f>ROUND((SUM(BG118:BG132)),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46</v>
      </c>
      <c r="F36" s="154">
        <f>ROUND((SUM(BH118:BH132)),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47</v>
      </c>
      <c r="F37" s="154">
        <f>ROUND((SUM(BI118:BI132)),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48</v>
      </c>
      <c r="E39" s="158"/>
      <c r="F39" s="158"/>
      <c r="G39" s="159" t="s">
        <v>49</v>
      </c>
      <c r="H39" s="160" t="s">
        <v>50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51</v>
      </c>
      <c r="E50" s="164"/>
      <c r="F50" s="164"/>
      <c r="G50" s="163" t="s">
        <v>52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53</v>
      </c>
      <c r="E61" s="166"/>
      <c r="F61" s="167" t="s">
        <v>54</v>
      </c>
      <c r="G61" s="165" t="s">
        <v>53</v>
      </c>
      <c r="H61" s="166"/>
      <c r="I61" s="166"/>
      <c r="J61" s="168" t="s">
        <v>54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55</v>
      </c>
      <c r="E65" s="169"/>
      <c r="F65" s="169"/>
      <c r="G65" s="163" t="s">
        <v>56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53</v>
      </c>
      <c r="E76" s="166"/>
      <c r="F76" s="167" t="s">
        <v>54</v>
      </c>
      <c r="G76" s="165" t="s">
        <v>53</v>
      </c>
      <c r="H76" s="166"/>
      <c r="I76" s="166"/>
      <c r="J76" s="168" t="s">
        <v>54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104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Kulturní dům města Přibyslav - vybavení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102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03 - nábytek - foyer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25. 2. 2024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Přibyslav, Bechyňovo náměstí 1, 582 22</v>
      </c>
      <c r="G91" s="40"/>
      <c r="H91" s="40"/>
      <c r="I91" s="32" t="s">
        <v>30</v>
      </c>
      <c r="J91" s="36" t="str">
        <f>E21</f>
        <v>MW arch s.r.o., Nové Dvory3, 592 12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105</v>
      </c>
      <c r="D94" s="176"/>
      <c r="E94" s="176"/>
      <c r="F94" s="176"/>
      <c r="G94" s="176"/>
      <c r="H94" s="176"/>
      <c r="I94" s="176"/>
      <c r="J94" s="177" t="s">
        <v>106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107</v>
      </c>
      <c r="D96" s="40"/>
      <c r="E96" s="40"/>
      <c r="F96" s="40"/>
      <c r="G96" s="40"/>
      <c r="H96" s="40"/>
      <c r="I96" s="40"/>
      <c r="J96" s="110">
        <f>J118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108</v>
      </c>
    </row>
    <row r="97" s="9" customFormat="1" ht="24.96" customHeight="1">
      <c r="A97" s="9"/>
      <c r="B97" s="179"/>
      <c r="C97" s="180"/>
      <c r="D97" s="181" t="s">
        <v>109</v>
      </c>
      <c r="E97" s="182"/>
      <c r="F97" s="182"/>
      <c r="G97" s="182"/>
      <c r="H97" s="182"/>
      <c r="I97" s="182"/>
      <c r="J97" s="183">
        <f>J119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289</v>
      </c>
      <c r="E98" s="188"/>
      <c r="F98" s="188"/>
      <c r="G98" s="188"/>
      <c r="H98" s="188"/>
      <c r="I98" s="188"/>
      <c r="J98" s="189">
        <f>J120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111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6.5" customHeight="1">
      <c r="A108" s="38"/>
      <c r="B108" s="39"/>
      <c r="C108" s="40"/>
      <c r="D108" s="40"/>
      <c r="E108" s="174" t="str">
        <f>E7</f>
        <v>Kulturní dům města Přibyslav - vybavení</v>
      </c>
      <c r="F108" s="32"/>
      <c r="G108" s="32"/>
      <c r="H108" s="32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102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76" t="str">
        <f>E9</f>
        <v>03 - nábytek - foyer</v>
      </c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40"/>
      <c r="E112" s="40"/>
      <c r="F112" s="27" t="str">
        <f>F12</f>
        <v xml:space="preserve"> </v>
      </c>
      <c r="G112" s="40"/>
      <c r="H112" s="40"/>
      <c r="I112" s="32" t="s">
        <v>22</v>
      </c>
      <c r="J112" s="79" t="str">
        <f>IF(J12="","",J12)</f>
        <v>25. 2. 2024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5.65" customHeight="1">
      <c r="A114" s="38"/>
      <c r="B114" s="39"/>
      <c r="C114" s="32" t="s">
        <v>24</v>
      </c>
      <c r="D114" s="40"/>
      <c r="E114" s="40"/>
      <c r="F114" s="27" t="str">
        <f>E15</f>
        <v>Město Přibyslav, Bechyňovo náměstí 1, 582 22</v>
      </c>
      <c r="G114" s="40"/>
      <c r="H114" s="40"/>
      <c r="I114" s="32" t="s">
        <v>30</v>
      </c>
      <c r="J114" s="36" t="str">
        <f>E21</f>
        <v>MW arch s.r.o., Nové Dvory3, 592 12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15" customHeight="1">
      <c r="A115" s="38"/>
      <c r="B115" s="39"/>
      <c r="C115" s="32" t="s">
        <v>28</v>
      </c>
      <c r="D115" s="40"/>
      <c r="E115" s="40"/>
      <c r="F115" s="27" t="str">
        <f>IF(E18="","",E18)</f>
        <v>Vyplň údaj</v>
      </c>
      <c r="G115" s="40"/>
      <c r="H115" s="40"/>
      <c r="I115" s="32" t="s">
        <v>34</v>
      </c>
      <c r="J115" s="36" t="str">
        <f>E24</f>
        <v xml:space="preserve"> 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191"/>
      <c r="B117" s="192"/>
      <c r="C117" s="193" t="s">
        <v>112</v>
      </c>
      <c r="D117" s="194" t="s">
        <v>63</v>
      </c>
      <c r="E117" s="194" t="s">
        <v>59</v>
      </c>
      <c r="F117" s="194" t="s">
        <v>60</v>
      </c>
      <c r="G117" s="194" t="s">
        <v>113</v>
      </c>
      <c r="H117" s="194" t="s">
        <v>114</v>
      </c>
      <c r="I117" s="194" t="s">
        <v>115</v>
      </c>
      <c r="J117" s="195" t="s">
        <v>106</v>
      </c>
      <c r="K117" s="196" t="s">
        <v>116</v>
      </c>
      <c r="L117" s="197"/>
      <c r="M117" s="100" t="s">
        <v>1</v>
      </c>
      <c r="N117" s="101" t="s">
        <v>42</v>
      </c>
      <c r="O117" s="101" t="s">
        <v>117</v>
      </c>
      <c r="P117" s="101" t="s">
        <v>118</v>
      </c>
      <c r="Q117" s="101" t="s">
        <v>119</v>
      </c>
      <c r="R117" s="101" t="s">
        <v>120</v>
      </c>
      <c r="S117" s="101" t="s">
        <v>121</v>
      </c>
      <c r="T117" s="102" t="s">
        <v>122</v>
      </c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</row>
    <row r="118" s="2" customFormat="1" ht="22.8" customHeight="1">
      <c r="A118" s="38"/>
      <c r="B118" s="39"/>
      <c r="C118" s="107" t="s">
        <v>123</v>
      </c>
      <c r="D118" s="40"/>
      <c r="E118" s="40"/>
      <c r="F118" s="40"/>
      <c r="G118" s="40"/>
      <c r="H118" s="40"/>
      <c r="I118" s="40"/>
      <c r="J118" s="198">
        <f>BK118</f>
        <v>0</v>
      </c>
      <c r="K118" s="40"/>
      <c r="L118" s="44"/>
      <c r="M118" s="103"/>
      <c r="N118" s="199"/>
      <c r="O118" s="104"/>
      <c r="P118" s="200">
        <f>P119</f>
        <v>0</v>
      </c>
      <c r="Q118" s="104"/>
      <c r="R118" s="200">
        <f>R119</f>
        <v>0.029999999999999999</v>
      </c>
      <c r="S118" s="104"/>
      <c r="T118" s="201">
        <f>T119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77</v>
      </c>
      <c r="AU118" s="17" t="s">
        <v>108</v>
      </c>
      <c r="BK118" s="202">
        <f>BK119</f>
        <v>0</v>
      </c>
    </row>
    <row r="119" s="12" customFormat="1" ht="25.92" customHeight="1">
      <c r="A119" s="12"/>
      <c r="B119" s="203"/>
      <c r="C119" s="204"/>
      <c r="D119" s="205" t="s">
        <v>77</v>
      </c>
      <c r="E119" s="206" t="s">
        <v>124</v>
      </c>
      <c r="F119" s="206" t="s">
        <v>125</v>
      </c>
      <c r="G119" s="204"/>
      <c r="H119" s="204"/>
      <c r="I119" s="207"/>
      <c r="J119" s="208">
        <f>BK119</f>
        <v>0</v>
      </c>
      <c r="K119" s="204"/>
      <c r="L119" s="209"/>
      <c r="M119" s="210"/>
      <c r="N119" s="211"/>
      <c r="O119" s="211"/>
      <c r="P119" s="212">
        <f>P120</f>
        <v>0</v>
      </c>
      <c r="Q119" s="211"/>
      <c r="R119" s="212">
        <f>R120</f>
        <v>0.029999999999999999</v>
      </c>
      <c r="S119" s="211"/>
      <c r="T119" s="213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4" t="s">
        <v>88</v>
      </c>
      <c r="AT119" s="215" t="s">
        <v>77</v>
      </c>
      <c r="AU119" s="215" t="s">
        <v>78</v>
      </c>
      <c r="AY119" s="214" t="s">
        <v>126</v>
      </c>
      <c r="BK119" s="216">
        <f>BK120</f>
        <v>0</v>
      </c>
    </row>
    <row r="120" s="12" customFormat="1" ht="22.8" customHeight="1">
      <c r="A120" s="12"/>
      <c r="B120" s="203"/>
      <c r="C120" s="204"/>
      <c r="D120" s="205" t="s">
        <v>77</v>
      </c>
      <c r="E120" s="217" t="s">
        <v>301</v>
      </c>
      <c r="F120" s="217" t="s">
        <v>302</v>
      </c>
      <c r="G120" s="204"/>
      <c r="H120" s="204"/>
      <c r="I120" s="207"/>
      <c r="J120" s="218">
        <f>BK120</f>
        <v>0</v>
      </c>
      <c r="K120" s="204"/>
      <c r="L120" s="209"/>
      <c r="M120" s="210"/>
      <c r="N120" s="211"/>
      <c r="O120" s="211"/>
      <c r="P120" s="212">
        <f>SUM(P121:P132)</f>
        <v>0</v>
      </c>
      <c r="Q120" s="211"/>
      <c r="R120" s="212">
        <f>SUM(R121:R132)</f>
        <v>0.029999999999999999</v>
      </c>
      <c r="S120" s="211"/>
      <c r="T120" s="213">
        <f>SUM(T121:T132)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88</v>
      </c>
      <c r="AT120" s="215" t="s">
        <v>77</v>
      </c>
      <c r="AU120" s="215" t="s">
        <v>86</v>
      </c>
      <c r="AY120" s="214" t="s">
        <v>126</v>
      </c>
      <c r="BK120" s="216">
        <f>SUM(BK121:BK132)</f>
        <v>0</v>
      </c>
    </row>
    <row r="121" s="2" customFormat="1" ht="16.5" customHeight="1">
      <c r="A121" s="38"/>
      <c r="B121" s="39"/>
      <c r="C121" s="219" t="s">
        <v>86</v>
      </c>
      <c r="D121" s="219" t="s">
        <v>129</v>
      </c>
      <c r="E121" s="220" t="s">
        <v>453</v>
      </c>
      <c r="F121" s="221" t="s">
        <v>337</v>
      </c>
      <c r="G121" s="222" t="s">
        <v>132</v>
      </c>
      <c r="H121" s="223">
        <v>1</v>
      </c>
      <c r="I121" s="224"/>
      <c r="J121" s="225">
        <f>ROUND(I121*H121,2)</f>
        <v>0</v>
      </c>
      <c r="K121" s="226"/>
      <c r="L121" s="44"/>
      <c r="M121" s="227" t="s">
        <v>1</v>
      </c>
      <c r="N121" s="228" t="s">
        <v>43</v>
      </c>
      <c r="O121" s="91"/>
      <c r="P121" s="229">
        <f>O121*H121</f>
        <v>0</v>
      </c>
      <c r="Q121" s="229">
        <v>0</v>
      </c>
      <c r="R121" s="229">
        <f>Q121*H121</f>
        <v>0</v>
      </c>
      <c r="S121" s="229">
        <v>0</v>
      </c>
      <c r="T121" s="230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31" t="s">
        <v>133</v>
      </c>
      <c r="AT121" s="231" t="s">
        <v>129</v>
      </c>
      <c r="AU121" s="231" t="s">
        <v>88</v>
      </c>
      <c r="AY121" s="17" t="s">
        <v>126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7" t="s">
        <v>86</v>
      </c>
      <c r="BK121" s="232">
        <f>ROUND(I121*H121,2)</f>
        <v>0</v>
      </c>
      <c r="BL121" s="17" t="s">
        <v>133</v>
      </c>
      <c r="BM121" s="231" t="s">
        <v>454</v>
      </c>
    </row>
    <row r="122" s="2" customFormat="1" ht="16.5" customHeight="1">
      <c r="A122" s="38"/>
      <c r="B122" s="39"/>
      <c r="C122" s="233" t="s">
        <v>88</v>
      </c>
      <c r="D122" s="233" t="s">
        <v>135</v>
      </c>
      <c r="E122" s="234" t="s">
        <v>455</v>
      </c>
      <c r="F122" s="235" t="s">
        <v>456</v>
      </c>
      <c r="G122" s="236" t="s">
        <v>138</v>
      </c>
      <c r="H122" s="237">
        <v>1</v>
      </c>
      <c r="I122" s="238"/>
      <c r="J122" s="239">
        <f>ROUND(I122*H122,2)</f>
        <v>0</v>
      </c>
      <c r="K122" s="240"/>
      <c r="L122" s="241"/>
      <c r="M122" s="242" t="s">
        <v>1</v>
      </c>
      <c r="N122" s="243" t="s">
        <v>43</v>
      </c>
      <c r="O122" s="91"/>
      <c r="P122" s="229">
        <f>O122*H122</f>
        <v>0</v>
      </c>
      <c r="Q122" s="229">
        <v>0.029999999999999999</v>
      </c>
      <c r="R122" s="229">
        <f>Q122*H122</f>
        <v>0.029999999999999999</v>
      </c>
      <c r="S122" s="229">
        <v>0</v>
      </c>
      <c r="T122" s="230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31" t="s">
        <v>139</v>
      </c>
      <c r="AT122" s="231" t="s">
        <v>135</v>
      </c>
      <c r="AU122" s="231" t="s">
        <v>88</v>
      </c>
      <c r="AY122" s="17" t="s">
        <v>126</v>
      </c>
      <c r="BE122" s="232">
        <f>IF(N122="základní",J122,0)</f>
        <v>0</v>
      </c>
      <c r="BF122" s="232">
        <f>IF(N122="snížená",J122,0)</f>
        <v>0</v>
      </c>
      <c r="BG122" s="232">
        <f>IF(N122="zákl. přenesená",J122,0)</f>
        <v>0</v>
      </c>
      <c r="BH122" s="232">
        <f>IF(N122="sníž. přenesená",J122,0)</f>
        <v>0</v>
      </c>
      <c r="BI122" s="232">
        <f>IF(N122="nulová",J122,0)</f>
        <v>0</v>
      </c>
      <c r="BJ122" s="17" t="s">
        <v>86</v>
      </c>
      <c r="BK122" s="232">
        <f>ROUND(I122*H122,2)</f>
        <v>0</v>
      </c>
      <c r="BL122" s="17" t="s">
        <v>133</v>
      </c>
      <c r="BM122" s="231" t="s">
        <v>457</v>
      </c>
    </row>
    <row r="123" s="13" customFormat="1">
      <c r="A123" s="13"/>
      <c r="B123" s="244"/>
      <c r="C123" s="245"/>
      <c r="D123" s="246" t="s">
        <v>141</v>
      </c>
      <c r="E123" s="247" t="s">
        <v>1</v>
      </c>
      <c r="F123" s="248" t="s">
        <v>458</v>
      </c>
      <c r="G123" s="245"/>
      <c r="H123" s="247" t="s">
        <v>1</v>
      </c>
      <c r="I123" s="249"/>
      <c r="J123" s="245"/>
      <c r="K123" s="245"/>
      <c r="L123" s="250"/>
      <c r="M123" s="251"/>
      <c r="N123" s="252"/>
      <c r="O123" s="252"/>
      <c r="P123" s="252"/>
      <c r="Q123" s="252"/>
      <c r="R123" s="252"/>
      <c r="S123" s="252"/>
      <c r="T123" s="25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54" t="s">
        <v>141</v>
      </c>
      <c r="AU123" s="254" t="s">
        <v>88</v>
      </c>
      <c r="AV123" s="13" t="s">
        <v>86</v>
      </c>
      <c r="AW123" s="13" t="s">
        <v>33</v>
      </c>
      <c r="AX123" s="13" t="s">
        <v>78</v>
      </c>
      <c r="AY123" s="254" t="s">
        <v>126</v>
      </c>
    </row>
    <row r="124" s="13" customFormat="1">
      <c r="A124" s="13"/>
      <c r="B124" s="244"/>
      <c r="C124" s="245"/>
      <c r="D124" s="246" t="s">
        <v>141</v>
      </c>
      <c r="E124" s="247" t="s">
        <v>1</v>
      </c>
      <c r="F124" s="248" t="s">
        <v>459</v>
      </c>
      <c r="G124" s="245"/>
      <c r="H124" s="247" t="s">
        <v>1</v>
      </c>
      <c r="I124" s="249"/>
      <c r="J124" s="245"/>
      <c r="K124" s="245"/>
      <c r="L124" s="250"/>
      <c r="M124" s="251"/>
      <c r="N124" s="252"/>
      <c r="O124" s="252"/>
      <c r="P124" s="252"/>
      <c r="Q124" s="252"/>
      <c r="R124" s="252"/>
      <c r="S124" s="252"/>
      <c r="T124" s="25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54" t="s">
        <v>141</v>
      </c>
      <c r="AU124" s="254" t="s">
        <v>88</v>
      </c>
      <c r="AV124" s="13" t="s">
        <v>86</v>
      </c>
      <c r="AW124" s="13" t="s">
        <v>33</v>
      </c>
      <c r="AX124" s="13" t="s">
        <v>78</v>
      </c>
      <c r="AY124" s="254" t="s">
        <v>126</v>
      </c>
    </row>
    <row r="125" s="13" customFormat="1">
      <c r="A125" s="13"/>
      <c r="B125" s="244"/>
      <c r="C125" s="245"/>
      <c r="D125" s="246" t="s">
        <v>141</v>
      </c>
      <c r="E125" s="247" t="s">
        <v>1</v>
      </c>
      <c r="F125" s="248" t="s">
        <v>227</v>
      </c>
      <c r="G125" s="245"/>
      <c r="H125" s="247" t="s">
        <v>1</v>
      </c>
      <c r="I125" s="249"/>
      <c r="J125" s="245"/>
      <c r="K125" s="245"/>
      <c r="L125" s="250"/>
      <c r="M125" s="251"/>
      <c r="N125" s="252"/>
      <c r="O125" s="252"/>
      <c r="P125" s="252"/>
      <c r="Q125" s="252"/>
      <c r="R125" s="252"/>
      <c r="S125" s="252"/>
      <c r="T125" s="25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54" t="s">
        <v>141</v>
      </c>
      <c r="AU125" s="254" t="s">
        <v>88</v>
      </c>
      <c r="AV125" s="13" t="s">
        <v>86</v>
      </c>
      <c r="AW125" s="13" t="s">
        <v>33</v>
      </c>
      <c r="AX125" s="13" t="s">
        <v>78</v>
      </c>
      <c r="AY125" s="254" t="s">
        <v>126</v>
      </c>
    </row>
    <row r="126" s="13" customFormat="1">
      <c r="A126" s="13"/>
      <c r="B126" s="244"/>
      <c r="C126" s="245"/>
      <c r="D126" s="246" t="s">
        <v>141</v>
      </c>
      <c r="E126" s="247" t="s">
        <v>1</v>
      </c>
      <c r="F126" s="248" t="s">
        <v>297</v>
      </c>
      <c r="G126" s="245"/>
      <c r="H126" s="247" t="s">
        <v>1</v>
      </c>
      <c r="I126" s="249"/>
      <c r="J126" s="245"/>
      <c r="K126" s="245"/>
      <c r="L126" s="250"/>
      <c r="M126" s="251"/>
      <c r="N126" s="252"/>
      <c r="O126" s="252"/>
      <c r="P126" s="252"/>
      <c r="Q126" s="252"/>
      <c r="R126" s="252"/>
      <c r="S126" s="252"/>
      <c r="T126" s="25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4" t="s">
        <v>141</v>
      </c>
      <c r="AU126" s="254" t="s">
        <v>88</v>
      </c>
      <c r="AV126" s="13" t="s">
        <v>86</v>
      </c>
      <c r="AW126" s="13" t="s">
        <v>33</v>
      </c>
      <c r="AX126" s="13" t="s">
        <v>78</v>
      </c>
      <c r="AY126" s="254" t="s">
        <v>126</v>
      </c>
    </row>
    <row r="127" s="13" customFormat="1">
      <c r="A127" s="13"/>
      <c r="B127" s="244"/>
      <c r="C127" s="245"/>
      <c r="D127" s="246" t="s">
        <v>141</v>
      </c>
      <c r="E127" s="247" t="s">
        <v>1</v>
      </c>
      <c r="F127" s="248" t="s">
        <v>446</v>
      </c>
      <c r="G127" s="245"/>
      <c r="H127" s="247" t="s">
        <v>1</v>
      </c>
      <c r="I127" s="249"/>
      <c r="J127" s="245"/>
      <c r="K127" s="245"/>
      <c r="L127" s="250"/>
      <c r="M127" s="251"/>
      <c r="N127" s="252"/>
      <c r="O127" s="252"/>
      <c r="P127" s="252"/>
      <c r="Q127" s="252"/>
      <c r="R127" s="252"/>
      <c r="S127" s="252"/>
      <c r="T127" s="25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4" t="s">
        <v>141</v>
      </c>
      <c r="AU127" s="254" t="s">
        <v>88</v>
      </c>
      <c r="AV127" s="13" t="s">
        <v>86</v>
      </c>
      <c r="AW127" s="13" t="s">
        <v>33</v>
      </c>
      <c r="AX127" s="13" t="s">
        <v>78</v>
      </c>
      <c r="AY127" s="254" t="s">
        <v>126</v>
      </c>
    </row>
    <row r="128" s="13" customFormat="1">
      <c r="A128" s="13"/>
      <c r="B128" s="244"/>
      <c r="C128" s="245"/>
      <c r="D128" s="246" t="s">
        <v>141</v>
      </c>
      <c r="E128" s="247" t="s">
        <v>1</v>
      </c>
      <c r="F128" s="248" t="s">
        <v>460</v>
      </c>
      <c r="G128" s="245"/>
      <c r="H128" s="247" t="s">
        <v>1</v>
      </c>
      <c r="I128" s="249"/>
      <c r="J128" s="245"/>
      <c r="K128" s="245"/>
      <c r="L128" s="250"/>
      <c r="M128" s="251"/>
      <c r="N128" s="252"/>
      <c r="O128" s="252"/>
      <c r="P128" s="252"/>
      <c r="Q128" s="252"/>
      <c r="R128" s="252"/>
      <c r="S128" s="252"/>
      <c r="T128" s="25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54" t="s">
        <v>141</v>
      </c>
      <c r="AU128" s="254" t="s">
        <v>88</v>
      </c>
      <c r="AV128" s="13" t="s">
        <v>86</v>
      </c>
      <c r="AW128" s="13" t="s">
        <v>33</v>
      </c>
      <c r="AX128" s="13" t="s">
        <v>78</v>
      </c>
      <c r="AY128" s="254" t="s">
        <v>126</v>
      </c>
    </row>
    <row r="129" s="13" customFormat="1">
      <c r="A129" s="13"/>
      <c r="B129" s="244"/>
      <c r="C129" s="245"/>
      <c r="D129" s="246" t="s">
        <v>141</v>
      </c>
      <c r="E129" s="247" t="s">
        <v>1</v>
      </c>
      <c r="F129" s="248" t="s">
        <v>231</v>
      </c>
      <c r="G129" s="245"/>
      <c r="H129" s="247" t="s">
        <v>1</v>
      </c>
      <c r="I129" s="249"/>
      <c r="J129" s="245"/>
      <c r="K129" s="245"/>
      <c r="L129" s="250"/>
      <c r="M129" s="251"/>
      <c r="N129" s="252"/>
      <c r="O129" s="252"/>
      <c r="P129" s="252"/>
      <c r="Q129" s="252"/>
      <c r="R129" s="252"/>
      <c r="S129" s="252"/>
      <c r="T129" s="25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4" t="s">
        <v>141</v>
      </c>
      <c r="AU129" s="254" t="s">
        <v>88</v>
      </c>
      <c r="AV129" s="13" t="s">
        <v>86</v>
      </c>
      <c r="AW129" s="13" t="s">
        <v>33</v>
      </c>
      <c r="AX129" s="13" t="s">
        <v>78</v>
      </c>
      <c r="AY129" s="254" t="s">
        <v>126</v>
      </c>
    </row>
    <row r="130" s="14" customFormat="1">
      <c r="A130" s="14"/>
      <c r="B130" s="255"/>
      <c r="C130" s="256"/>
      <c r="D130" s="246" t="s">
        <v>141</v>
      </c>
      <c r="E130" s="257" t="s">
        <v>1</v>
      </c>
      <c r="F130" s="258" t="s">
        <v>86</v>
      </c>
      <c r="G130" s="256"/>
      <c r="H130" s="259">
        <v>1</v>
      </c>
      <c r="I130" s="260"/>
      <c r="J130" s="256"/>
      <c r="K130" s="256"/>
      <c r="L130" s="261"/>
      <c r="M130" s="262"/>
      <c r="N130" s="263"/>
      <c r="O130" s="263"/>
      <c r="P130" s="263"/>
      <c r="Q130" s="263"/>
      <c r="R130" s="263"/>
      <c r="S130" s="263"/>
      <c r="T130" s="26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5" t="s">
        <v>141</v>
      </c>
      <c r="AU130" s="265" t="s">
        <v>88</v>
      </c>
      <c r="AV130" s="14" t="s">
        <v>88</v>
      </c>
      <c r="AW130" s="14" t="s">
        <v>33</v>
      </c>
      <c r="AX130" s="14" t="s">
        <v>78</v>
      </c>
      <c r="AY130" s="265" t="s">
        <v>126</v>
      </c>
    </row>
    <row r="131" s="15" customFormat="1">
      <c r="A131" s="15"/>
      <c r="B131" s="266"/>
      <c r="C131" s="267"/>
      <c r="D131" s="246" t="s">
        <v>141</v>
      </c>
      <c r="E131" s="268" t="s">
        <v>1</v>
      </c>
      <c r="F131" s="269" t="s">
        <v>155</v>
      </c>
      <c r="G131" s="267"/>
      <c r="H131" s="270">
        <v>1</v>
      </c>
      <c r="I131" s="271"/>
      <c r="J131" s="267"/>
      <c r="K131" s="267"/>
      <c r="L131" s="272"/>
      <c r="M131" s="273"/>
      <c r="N131" s="274"/>
      <c r="O131" s="274"/>
      <c r="P131" s="274"/>
      <c r="Q131" s="274"/>
      <c r="R131" s="274"/>
      <c r="S131" s="274"/>
      <c r="T131" s="27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76" t="s">
        <v>141</v>
      </c>
      <c r="AU131" s="276" t="s">
        <v>88</v>
      </c>
      <c r="AV131" s="15" t="s">
        <v>156</v>
      </c>
      <c r="AW131" s="15" t="s">
        <v>33</v>
      </c>
      <c r="AX131" s="15" t="s">
        <v>86</v>
      </c>
      <c r="AY131" s="276" t="s">
        <v>126</v>
      </c>
    </row>
    <row r="132" s="2" customFormat="1" ht="24.15" customHeight="1">
      <c r="A132" s="38"/>
      <c r="B132" s="39"/>
      <c r="C132" s="219" t="s">
        <v>157</v>
      </c>
      <c r="D132" s="219" t="s">
        <v>129</v>
      </c>
      <c r="E132" s="220" t="s">
        <v>449</v>
      </c>
      <c r="F132" s="221" t="s">
        <v>450</v>
      </c>
      <c r="G132" s="222" t="s">
        <v>285</v>
      </c>
      <c r="H132" s="223">
        <v>0.029999999999999999</v>
      </c>
      <c r="I132" s="224"/>
      <c r="J132" s="225">
        <f>ROUND(I132*H132,2)</f>
        <v>0</v>
      </c>
      <c r="K132" s="226"/>
      <c r="L132" s="44"/>
      <c r="M132" s="277" t="s">
        <v>1</v>
      </c>
      <c r="N132" s="278" t="s">
        <v>43</v>
      </c>
      <c r="O132" s="279"/>
      <c r="P132" s="280">
        <f>O132*H132</f>
        <v>0</v>
      </c>
      <c r="Q132" s="280">
        <v>0</v>
      </c>
      <c r="R132" s="280">
        <f>Q132*H132</f>
        <v>0</v>
      </c>
      <c r="S132" s="280">
        <v>0</v>
      </c>
      <c r="T132" s="281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133</v>
      </c>
      <c r="AT132" s="231" t="s">
        <v>129</v>
      </c>
      <c r="AU132" s="231" t="s">
        <v>88</v>
      </c>
      <c r="AY132" s="17" t="s">
        <v>126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86</v>
      </c>
      <c r="BK132" s="232">
        <f>ROUND(I132*H132,2)</f>
        <v>0</v>
      </c>
      <c r="BL132" s="17" t="s">
        <v>133</v>
      </c>
      <c r="BM132" s="231" t="s">
        <v>461</v>
      </c>
    </row>
    <row r="133" s="2" customFormat="1" ht="6.96" customHeight="1">
      <c r="A133" s="38"/>
      <c r="B133" s="66"/>
      <c r="C133" s="67"/>
      <c r="D133" s="67"/>
      <c r="E133" s="67"/>
      <c r="F133" s="67"/>
      <c r="G133" s="67"/>
      <c r="H133" s="67"/>
      <c r="I133" s="67"/>
      <c r="J133" s="67"/>
      <c r="K133" s="67"/>
      <c r="L133" s="44"/>
      <c r="M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</sheetData>
  <sheetProtection sheet="1" autoFilter="0" formatColumns="0" formatRows="0" objects="1" scenarios="1" spinCount="100000" saltValue="+rdt/bpeQumLN6dJW4TUabQvJC+7uK0xX/t2dLDP4FewWhj7Fvka2vDM+8NVJEk2adXfXDSd26oUIEZr5d7yZw==" hashValue="if3+583IsscB9uMy/gN/m0NhFTNG/5rAAG9HonogoU7ExsjDLB+LjuOgKR2BHjrN1/I/N/PGtOkdorWhrTir0Q==" algorithmName="SHA-512" password="CC35"/>
  <autoFilter ref="C117:K132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97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88</v>
      </c>
    </row>
    <row r="4" s="1" customFormat="1" ht="24.96" customHeight="1">
      <c r="B4" s="20"/>
      <c r="D4" s="138" t="s">
        <v>101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Kulturní dům města Přibyslav - vybavení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102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462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35</v>
      </c>
      <c r="G12" s="38"/>
      <c r="H12" s="38"/>
      <c r="I12" s="140" t="s">
        <v>22</v>
      </c>
      <c r="J12" s="144" t="str">
        <f>'Rekapitulace stavby'!AN8</f>
        <v>25. 2. 2024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>Město Přibyslav, Bechyňovo náměstí 1, 582 22</v>
      </c>
      <c r="F15" s="38"/>
      <c r="G15" s="38"/>
      <c r="H15" s="38"/>
      <c r="I15" s="140" t="s">
        <v>27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>14253259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>MW arch s.r.o., Nové Dvory3, 592 12</v>
      </c>
      <c r="F21" s="38"/>
      <c r="G21" s="38"/>
      <c r="H21" s="38"/>
      <c r="I21" s="140" t="s">
        <v>27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34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38</v>
      </c>
      <c r="E30" s="38"/>
      <c r="F30" s="38"/>
      <c r="G30" s="38"/>
      <c r="H30" s="38"/>
      <c r="I30" s="38"/>
      <c r="J30" s="151">
        <f>ROUND(J118,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40</v>
      </c>
      <c r="G32" s="38"/>
      <c r="H32" s="38"/>
      <c r="I32" s="152" t="s">
        <v>39</v>
      </c>
      <c r="J32" s="152" t="s">
        <v>41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42</v>
      </c>
      <c r="E33" s="140" t="s">
        <v>43</v>
      </c>
      <c r="F33" s="154">
        <f>ROUND((SUM(BE118:BE127)),  2)</f>
        <v>0</v>
      </c>
      <c r="G33" s="38"/>
      <c r="H33" s="38"/>
      <c r="I33" s="155">
        <v>0.20999999999999999</v>
      </c>
      <c r="J33" s="154">
        <f>ROUND(((SUM(BE118:BE127))*I33),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44</v>
      </c>
      <c r="F34" s="154">
        <f>ROUND((SUM(BF118:BF127)),  2)</f>
        <v>0</v>
      </c>
      <c r="G34" s="38"/>
      <c r="H34" s="38"/>
      <c r="I34" s="155">
        <v>0.12</v>
      </c>
      <c r="J34" s="154">
        <f>ROUND(((SUM(BF118:BF127))*I34),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45</v>
      </c>
      <c r="F35" s="154">
        <f>ROUND((SUM(BG118:BG127)),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46</v>
      </c>
      <c r="F36" s="154">
        <f>ROUND((SUM(BH118:BH127)),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47</v>
      </c>
      <c r="F37" s="154">
        <f>ROUND((SUM(BI118:BI127)),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48</v>
      </c>
      <c r="E39" s="158"/>
      <c r="F39" s="158"/>
      <c r="G39" s="159" t="s">
        <v>49</v>
      </c>
      <c r="H39" s="160" t="s">
        <v>50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51</v>
      </c>
      <c r="E50" s="164"/>
      <c r="F50" s="164"/>
      <c r="G50" s="163" t="s">
        <v>52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53</v>
      </c>
      <c r="E61" s="166"/>
      <c r="F61" s="167" t="s">
        <v>54</v>
      </c>
      <c r="G61" s="165" t="s">
        <v>53</v>
      </c>
      <c r="H61" s="166"/>
      <c r="I61" s="166"/>
      <c r="J61" s="168" t="s">
        <v>54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55</v>
      </c>
      <c r="E65" s="169"/>
      <c r="F65" s="169"/>
      <c r="G65" s="163" t="s">
        <v>56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53</v>
      </c>
      <c r="E76" s="166"/>
      <c r="F76" s="167" t="s">
        <v>54</v>
      </c>
      <c r="G76" s="165" t="s">
        <v>53</v>
      </c>
      <c r="H76" s="166"/>
      <c r="I76" s="166"/>
      <c r="J76" s="168" t="s">
        <v>54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104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Kulturní dům města Přibyslav - vybavení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102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04 - Elektromontáže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25. 2. 2024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Přibyslav, Bechyňovo náměstí 1, 582 22</v>
      </c>
      <c r="G91" s="40"/>
      <c r="H91" s="40"/>
      <c r="I91" s="32" t="s">
        <v>30</v>
      </c>
      <c r="J91" s="36" t="str">
        <f>E21</f>
        <v>MW arch s.r.o., Nové Dvory3, 592 12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105</v>
      </c>
      <c r="D94" s="176"/>
      <c r="E94" s="176"/>
      <c r="F94" s="176"/>
      <c r="G94" s="176"/>
      <c r="H94" s="176"/>
      <c r="I94" s="176"/>
      <c r="J94" s="177" t="s">
        <v>106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107</v>
      </c>
      <c r="D96" s="40"/>
      <c r="E96" s="40"/>
      <c r="F96" s="40"/>
      <c r="G96" s="40"/>
      <c r="H96" s="40"/>
      <c r="I96" s="40"/>
      <c r="J96" s="110">
        <f>J118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108</v>
      </c>
    </row>
    <row r="97" s="9" customFormat="1" ht="24.96" customHeight="1">
      <c r="A97" s="9"/>
      <c r="B97" s="179"/>
      <c r="C97" s="180"/>
      <c r="D97" s="181" t="s">
        <v>463</v>
      </c>
      <c r="E97" s="182"/>
      <c r="F97" s="182"/>
      <c r="G97" s="182"/>
      <c r="H97" s="182"/>
      <c r="I97" s="182"/>
      <c r="J97" s="183">
        <f>J119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464</v>
      </c>
      <c r="E98" s="188"/>
      <c r="F98" s="188"/>
      <c r="G98" s="188"/>
      <c r="H98" s="188"/>
      <c r="I98" s="188"/>
      <c r="J98" s="189">
        <f>J120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111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6.5" customHeight="1">
      <c r="A108" s="38"/>
      <c r="B108" s="39"/>
      <c r="C108" s="40"/>
      <c r="D108" s="40"/>
      <c r="E108" s="174" t="str">
        <f>E7</f>
        <v>Kulturní dům města Přibyslav - vybavení</v>
      </c>
      <c r="F108" s="32"/>
      <c r="G108" s="32"/>
      <c r="H108" s="32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102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76" t="str">
        <f>E9</f>
        <v>04 - Elektromontáže</v>
      </c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40"/>
      <c r="E112" s="40"/>
      <c r="F112" s="27" t="str">
        <f>F12</f>
        <v xml:space="preserve"> </v>
      </c>
      <c r="G112" s="40"/>
      <c r="H112" s="40"/>
      <c r="I112" s="32" t="s">
        <v>22</v>
      </c>
      <c r="J112" s="79" t="str">
        <f>IF(J12="","",J12)</f>
        <v>25. 2. 2024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5.65" customHeight="1">
      <c r="A114" s="38"/>
      <c r="B114" s="39"/>
      <c r="C114" s="32" t="s">
        <v>24</v>
      </c>
      <c r="D114" s="40"/>
      <c r="E114" s="40"/>
      <c r="F114" s="27" t="str">
        <f>E15</f>
        <v>Město Přibyslav, Bechyňovo náměstí 1, 582 22</v>
      </c>
      <c r="G114" s="40"/>
      <c r="H114" s="40"/>
      <c r="I114" s="32" t="s">
        <v>30</v>
      </c>
      <c r="J114" s="36" t="str">
        <f>E21</f>
        <v>MW arch s.r.o., Nové Dvory3, 592 12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15" customHeight="1">
      <c r="A115" s="38"/>
      <c r="B115" s="39"/>
      <c r="C115" s="32" t="s">
        <v>28</v>
      </c>
      <c r="D115" s="40"/>
      <c r="E115" s="40"/>
      <c r="F115" s="27" t="str">
        <f>IF(E18="","",E18)</f>
        <v>Vyplň údaj</v>
      </c>
      <c r="G115" s="40"/>
      <c r="H115" s="40"/>
      <c r="I115" s="32" t="s">
        <v>34</v>
      </c>
      <c r="J115" s="36" t="str">
        <f>E24</f>
        <v xml:space="preserve"> 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191"/>
      <c r="B117" s="192"/>
      <c r="C117" s="193" t="s">
        <v>112</v>
      </c>
      <c r="D117" s="194" t="s">
        <v>63</v>
      </c>
      <c r="E117" s="194" t="s">
        <v>59</v>
      </c>
      <c r="F117" s="194" t="s">
        <v>60</v>
      </c>
      <c r="G117" s="194" t="s">
        <v>113</v>
      </c>
      <c r="H117" s="194" t="s">
        <v>114</v>
      </c>
      <c r="I117" s="194" t="s">
        <v>115</v>
      </c>
      <c r="J117" s="195" t="s">
        <v>106</v>
      </c>
      <c r="K117" s="196" t="s">
        <v>116</v>
      </c>
      <c r="L117" s="197"/>
      <c r="M117" s="100" t="s">
        <v>1</v>
      </c>
      <c r="N117" s="101" t="s">
        <v>42</v>
      </c>
      <c r="O117" s="101" t="s">
        <v>117</v>
      </c>
      <c r="P117" s="101" t="s">
        <v>118</v>
      </c>
      <c r="Q117" s="101" t="s">
        <v>119</v>
      </c>
      <c r="R117" s="101" t="s">
        <v>120</v>
      </c>
      <c r="S117" s="101" t="s">
        <v>121</v>
      </c>
      <c r="T117" s="102" t="s">
        <v>122</v>
      </c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</row>
    <row r="118" s="2" customFormat="1" ht="22.8" customHeight="1">
      <c r="A118" s="38"/>
      <c r="B118" s="39"/>
      <c r="C118" s="107" t="s">
        <v>123</v>
      </c>
      <c r="D118" s="40"/>
      <c r="E118" s="40"/>
      <c r="F118" s="40"/>
      <c r="G118" s="40"/>
      <c r="H118" s="40"/>
      <c r="I118" s="40"/>
      <c r="J118" s="198">
        <f>BK118</f>
        <v>0</v>
      </c>
      <c r="K118" s="40"/>
      <c r="L118" s="44"/>
      <c r="M118" s="103"/>
      <c r="N118" s="199"/>
      <c r="O118" s="104"/>
      <c r="P118" s="200">
        <f>P119</f>
        <v>0</v>
      </c>
      <c r="Q118" s="104"/>
      <c r="R118" s="200">
        <f>R119</f>
        <v>0</v>
      </c>
      <c r="S118" s="104"/>
      <c r="T118" s="201">
        <f>T119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77</v>
      </c>
      <c r="AU118" s="17" t="s">
        <v>108</v>
      </c>
      <c r="BK118" s="202">
        <f>BK119</f>
        <v>0</v>
      </c>
    </row>
    <row r="119" s="12" customFormat="1" ht="25.92" customHeight="1">
      <c r="A119" s="12"/>
      <c r="B119" s="203"/>
      <c r="C119" s="204"/>
      <c r="D119" s="205" t="s">
        <v>77</v>
      </c>
      <c r="E119" s="206" t="s">
        <v>135</v>
      </c>
      <c r="F119" s="206" t="s">
        <v>465</v>
      </c>
      <c r="G119" s="204"/>
      <c r="H119" s="204"/>
      <c r="I119" s="207"/>
      <c r="J119" s="208">
        <f>BK119</f>
        <v>0</v>
      </c>
      <c r="K119" s="204"/>
      <c r="L119" s="209"/>
      <c r="M119" s="210"/>
      <c r="N119" s="211"/>
      <c r="O119" s="211"/>
      <c r="P119" s="212">
        <f>P120</f>
        <v>0</v>
      </c>
      <c r="Q119" s="211"/>
      <c r="R119" s="212">
        <f>R120</f>
        <v>0</v>
      </c>
      <c r="S119" s="211"/>
      <c r="T119" s="213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4" t="s">
        <v>157</v>
      </c>
      <c r="AT119" s="215" t="s">
        <v>77</v>
      </c>
      <c r="AU119" s="215" t="s">
        <v>78</v>
      </c>
      <c r="AY119" s="214" t="s">
        <v>126</v>
      </c>
      <c r="BK119" s="216">
        <f>BK120</f>
        <v>0</v>
      </c>
    </row>
    <row r="120" s="12" customFormat="1" ht="22.8" customHeight="1">
      <c r="A120" s="12"/>
      <c r="B120" s="203"/>
      <c r="C120" s="204"/>
      <c r="D120" s="205" t="s">
        <v>77</v>
      </c>
      <c r="E120" s="217" t="s">
        <v>466</v>
      </c>
      <c r="F120" s="217" t="s">
        <v>96</v>
      </c>
      <c r="G120" s="204"/>
      <c r="H120" s="204"/>
      <c r="I120" s="207"/>
      <c r="J120" s="218">
        <f>BK120</f>
        <v>0</v>
      </c>
      <c r="K120" s="204"/>
      <c r="L120" s="209"/>
      <c r="M120" s="210"/>
      <c r="N120" s="211"/>
      <c r="O120" s="211"/>
      <c r="P120" s="212">
        <f>SUM(P121:P127)</f>
        <v>0</v>
      </c>
      <c r="Q120" s="211"/>
      <c r="R120" s="212">
        <f>SUM(R121:R127)</f>
        <v>0</v>
      </c>
      <c r="S120" s="211"/>
      <c r="T120" s="213">
        <f>SUM(T121:T127)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157</v>
      </c>
      <c r="AT120" s="215" t="s">
        <v>77</v>
      </c>
      <c r="AU120" s="215" t="s">
        <v>86</v>
      </c>
      <c r="AY120" s="214" t="s">
        <v>126</v>
      </c>
      <c r="BK120" s="216">
        <f>SUM(BK121:BK127)</f>
        <v>0</v>
      </c>
    </row>
    <row r="121" s="2" customFormat="1" ht="16.5" customHeight="1">
      <c r="A121" s="38"/>
      <c r="B121" s="39"/>
      <c r="C121" s="219" t="s">
        <v>86</v>
      </c>
      <c r="D121" s="219" t="s">
        <v>129</v>
      </c>
      <c r="E121" s="220" t="s">
        <v>467</v>
      </c>
      <c r="F121" s="221" t="s">
        <v>468</v>
      </c>
      <c r="G121" s="222" t="s">
        <v>132</v>
      </c>
      <c r="H121" s="223">
        <v>1</v>
      </c>
      <c r="I121" s="224"/>
      <c r="J121" s="225">
        <f>ROUND(I121*H121,2)</f>
        <v>0</v>
      </c>
      <c r="K121" s="226"/>
      <c r="L121" s="44"/>
      <c r="M121" s="227" t="s">
        <v>1</v>
      </c>
      <c r="N121" s="228" t="s">
        <v>43</v>
      </c>
      <c r="O121" s="91"/>
      <c r="P121" s="229">
        <f>O121*H121</f>
        <v>0</v>
      </c>
      <c r="Q121" s="229">
        <v>0</v>
      </c>
      <c r="R121" s="229">
        <f>Q121*H121</f>
        <v>0</v>
      </c>
      <c r="S121" s="229">
        <v>0</v>
      </c>
      <c r="T121" s="230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31" t="s">
        <v>469</v>
      </c>
      <c r="AT121" s="231" t="s">
        <v>129</v>
      </c>
      <c r="AU121" s="231" t="s">
        <v>88</v>
      </c>
      <c r="AY121" s="17" t="s">
        <v>126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7" t="s">
        <v>86</v>
      </c>
      <c r="BK121" s="232">
        <f>ROUND(I121*H121,2)</f>
        <v>0</v>
      </c>
      <c r="BL121" s="17" t="s">
        <v>469</v>
      </c>
      <c r="BM121" s="231" t="s">
        <v>470</v>
      </c>
    </row>
    <row r="122" s="13" customFormat="1">
      <c r="A122" s="13"/>
      <c r="B122" s="244"/>
      <c r="C122" s="245"/>
      <c r="D122" s="246" t="s">
        <v>141</v>
      </c>
      <c r="E122" s="247" t="s">
        <v>1</v>
      </c>
      <c r="F122" s="248" t="s">
        <v>471</v>
      </c>
      <c r="G122" s="245"/>
      <c r="H122" s="247" t="s">
        <v>1</v>
      </c>
      <c r="I122" s="249"/>
      <c r="J122" s="245"/>
      <c r="K122" s="245"/>
      <c r="L122" s="250"/>
      <c r="M122" s="251"/>
      <c r="N122" s="252"/>
      <c r="O122" s="252"/>
      <c r="P122" s="252"/>
      <c r="Q122" s="252"/>
      <c r="R122" s="252"/>
      <c r="S122" s="252"/>
      <c r="T122" s="25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54" t="s">
        <v>141</v>
      </c>
      <c r="AU122" s="254" t="s">
        <v>88</v>
      </c>
      <c r="AV122" s="13" t="s">
        <v>86</v>
      </c>
      <c r="AW122" s="13" t="s">
        <v>33</v>
      </c>
      <c r="AX122" s="13" t="s">
        <v>78</v>
      </c>
      <c r="AY122" s="254" t="s">
        <v>126</v>
      </c>
    </row>
    <row r="123" s="13" customFormat="1">
      <c r="A123" s="13"/>
      <c r="B123" s="244"/>
      <c r="C123" s="245"/>
      <c r="D123" s="246" t="s">
        <v>141</v>
      </c>
      <c r="E123" s="247" t="s">
        <v>1</v>
      </c>
      <c r="F123" s="248" t="s">
        <v>472</v>
      </c>
      <c r="G123" s="245"/>
      <c r="H123" s="247" t="s">
        <v>1</v>
      </c>
      <c r="I123" s="249"/>
      <c r="J123" s="245"/>
      <c r="K123" s="245"/>
      <c r="L123" s="250"/>
      <c r="M123" s="251"/>
      <c r="N123" s="252"/>
      <c r="O123" s="252"/>
      <c r="P123" s="252"/>
      <c r="Q123" s="252"/>
      <c r="R123" s="252"/>
      <c r="S123" s="252"/>
      <c r="T123" s="25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54" t="s">
        <v>141</v>
      </c>
      <c r="AU123" s="254" t="s">
        <v>88</v>
      </c>
      <c r="AV123" s="13" t="s">
        <v>86</v>
      </c>
      <c r="AW123" s="13" t="s">
        <v>33</v>
      </c>
      <c r="AX123" s="13" t="s">
        <v>78</v>
      </c>
      <c r="AY123" s="254" t="s">
        <v>126</v>
      </c>
    </row>
    <row r="124" s="13" customFormat="1">
      <c r="A124" s="13"/>
      <c r="B124" s="244"/>
      <c r="C124" s="245"/>
      <c r="D124" s="246" t="s">
        <v>141</v>
      </c>
      <c r="E124" s="247" t="s">
        <v>1</v>
      </c>
      <c r="F124" s="248" t="s">
        <v>473</v>
      </c>
      <c r="G124" s="245"/>
      <c r="H124" s="247" t="s">
        <v>1</v>
      </c>
      <c r="I124" s="249"/>
      <c r="J124" s="245"/>
      <c r="K124" s="245"/>
      <c r="L124" s="250"/>
      <c r="M124" s="251"/>
      <c r="N124" s="252"/>
      <c r="O124" s="252"/>
      <c r="P124" s="252"/>
      <c r="Q124" s="252"/>
      <c r="R124" s="252"/>
      <c r="S124" s="252"/>
      <c r="T124" s="25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54" t="s">
        <v>141</v>
      </c>
      <c r="AU124" s="254" t="s">
        <v>88</v>
      </c>
      <c r="AV124" s="13" t="s">
        <v>86</v>
      </c>
      <c r="AW124" s="13" t="s">
        <v>33</v>
      </c>
      <c r="AX124" s="13" t="s">
        <v>78</v>
      </c>
      <c r="AY124" s="254" t="s">
        <v>126</v>
      </c>
    </row>
    <row r="125" s="13" customFormat="1">
      <c r="A125" s="13"/>
      <c r="B125" s="244"/>
      <c r="C125" s="245"/>
      <c r="D125" s="246" t="s">
        <v>141</v>
      </c>
      <c r="E125" s="247" t="s">
        <v>1</v>
      </c>
      <c r="F125" s="248" t="s">
        <v>474</v>
      </c>
      <c r="G125" s="245"/>
      <c r="H125" s="247" t="s">
        <v>1</v>
      </c>
      <c r="I125" s="249"/>
      <c r="J125" s="245"/>
      <c r="K125" s="245"/>
      <c r="L125" s="250"/>
      <c r="M125" s="251"/>
      <c r="N125" s="252"/>
      <c r="O125" s="252"/>
      <c r="P125" s="252"/>
      <c r="Q125" s="252"/>
      <c r="R125" s="252"/>
      <c r="S125" s="252"/>
      <c r="T125" s="25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54" t="s">
        <v>141</v>
      </c>
      <c r="AU125" s="254" t="s">
        <v>88</v>
      </c>
      <c r="AV125" s="13" t="s">
        <v>86</v>
      </c>
      <c r="AW125" s="13" t="s">
        <v>33</v>
      </c>
      <c r="AX125" s="13" t="s">
        <v>78</v>
      </c>
      <c r="AY125" s="254" t="s">
        <v>126</v>
      </c>
    </row>
    <row r="126" s="13" customFormat="1">
      <c r="A126" s="13"/>
      <c r="B126" s="244"/>
      <c r="C126" s="245"/>
      <c r="D126" s="246" t="s">
        <v>141</v>
      </c>
      <c r="E126" s="247" t="s">
        <v>1</v>
      </c>
      <c r="F126" s="248" t="s">
        <v>231</v>
      </c>
      <c r="G126" s="245"/>
      <c r="H126" s="247" t="s">
        <v>1</v>
      </c>
      <c r="I126" s="249"/>
      <c r="J126" s="245"/>
      <c r="K126" s="245"/>
      <c r="L126" s="250"/>
      <c r="M126" s="251"/>
      <c r="N126" s="252"/>
      <c r="O126" s="252"/>
      <c r="P126" s="252"/>
      <c r="Q126" s="252"/>
      <c r="R126" s="252"/>
      <c r="S126" s="252"/>
      <c r="T126" s="25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4" t="s">
        <v>141</v>
      </c>
      <c r="AU126" s="254" t="s">
        <v>88</v>
      </c>
      <c r="AV126" s="13" t="s">
        <v>86</v>
      </c>
      <c r="AW126" s="13" t="s">
        <v>33</v>
      </c>
      <c r="AX126" s="13" t="s">
        <v>78</v>
      </c>
      <c r="AY126" s="254" t="s">
        <v>126</v>
      </c>
    </row>
    <row r="127" s="14" customFormat="1">
      <c r="A127" s="14"/>
      <c r="B127" s="255"/>
      <c r="C127" s="256"/>
      <c r="D127" s="246" t="s">
        <v>141</v>
      </c>
      <c r="E127" s="257" t="s">
        <v>1</v>
      </c>
      <c r="F127" s="258" t="s">
        <v>86</v>
      </c>
      <c r="G127" s="256"/>
      <c r="H127" s="259">
        <v>1</v>
      </c>
      <c r="I127" s="260"/>
      <c r="J127" s="256"/>
      <c r="K127" s="256"/>
      <c r="L127" s="261"/>
      <c r="M127" s="282"/>
      <c r="N127" s="283"/>
      <c r="O127" s="283"/>
      <c r="P127" s="283"/>
      <c r="Q127" s="283"/>
      <c r="R127" s="283"/>
      <c r="S127" s="283"/>
      <c r="T127" s="28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65" t="s">
        <v>141</v>
      </c>
      <c r="AU127" s="265" t="s">
        <v>88</v>
      </c>
      <c r="AV127" s="14" t="s">
        <v>88</v>
      </c>
      <c r="AW127" s="14" t="s">
        <v>33</v>
      </c>
      <c r="AX127" s="14" t="s">
        <v>86</v>
      </c>
      <c r="AY127" s="265" t="s">
        <v>126</v>
      </c>
    </row>
    <row r="128" s="2" customFormat="1" ht="6.96" customHeight="1">
      <c r="A128" s="38"/>
      <c r="B128" s="66"/>
      <c r="C128" s="67"/>
      <c r="D128" s="67"/>
      <c r="E128" s="67"/>
      <c r="F128" s="67"/>
      <c r="G128" s="67"/>
      <c r="H128" s="67"/>
      <c r="I128" s="67"/>
      <c r="J128" s="67"/>
      <c r="K128" s="67"/>
      <c r="L128" s="44"/>
      <c r="M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</sheetData>
  <sheetProtection sheet="1" autoFilter="0" formatColumns="0" formatRows="0" objects="1" scenarios="1" spinCount="100000" saltValue="WXivUGIX1SphiBnvnKW/b8qZFrDADmA12gg5jg4C3ySsVPDHG24Zifp9897miInwNbiVD5VPnJOqXocUn4xwqw==" hashValue="GGULCEW0mQBNQj0CnU5Y9r9zu/bpq1WmWAuIxwofIvUWtEZ7x1F6VYLHXKP5p2H8PtDh83/WDROdzde88J6Xog==" algorithmName="SHA-512" password="CC35"/>
  <autoFilter ref="C117:K127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100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88</v>
      </c>
    </row>
    <row r="4" s="1" customFormat="1" ht="24.96" customHeight="1">
      <c r="B4" s="20"/>
      <c r="D4" s="138" t="s">
        <v>101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Kulturní dům města Přibyslav - vybavení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102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475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35</v>
      </c>
      <c r="G12" s="38"/>
      <c r="H12" s="38"/>
      <c r="I12" s="140" t="s">
        <v>22</v>
      </c>
      <c r="J12" s="144" t="str">
        <f>'Rekapitulace stavby'!AN8</f>
        <v>25. 2. 2024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>Město Přibyslav, Bechyňovo náměstí 1, 582 22</v>
      </c>
      <c r="F15" s="38"/>
      <c r="G15" s="38"/>
      <c r="H15" s="38"/>
      <c r="I15" s="140" t="s">
        <v>27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>14253259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>MW arch s.r.o., Nové Dvory3, 592 12</v>
      </c>
      <c r="F21" s="38"/>
      <c r="G21" s="38"/>
      <c r="H21" s="38"/>
      <c r="I21" s="140" t="s">
        <v>27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34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38</v>
      </c>
      <c r="E30" s="38"/>
      <c r="F30" s="38"/>
      <c r="G30" s="38"/>
      <c r="H30" s="38"/>
      <c r="I30" s="38"/>
      <c r="J30" s="15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40</v>
      </c>
      <c r="G32" s="38"/>
      <c r="H32" s="38"/>
      <c r="I32" s="152" t="s">
        <v>39</v>
      </c>
      <c r="J32" s="152" t="s">
        <v>41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42</v>
      </c>
      <c r="E33" s="140" t="s">
        <v>43</v>
      </c>
      <c r="F33" s="154">
        <f>ROUND((SUM(BE121:BE139)),  2)</f>
        <v>0</v>
      </c>
      <c r="G33" s="38"/>
      <c r="H33" s="38"/>
      <c r="I33" s="155">
        <v>0.20999999999999999</v>
      </c>
      <c r="J33" s="154">
        <f>ROUND(((SUM(BE121:BE139))*I33),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44</v>
      </c>
      <c r="F34" s="154">
        <f>ROUND((SUM(BF121:BF139)),  2)</f>
        <v>0</v>
      </c>
      <c r="G34" s="38"/>
      <c r="H34" s="38"/>
      <c r="I34" s="155">
        <v>0.12</v>
      </c>
      <c r="J34" s="154">
        <f>ROUND(((SUM(BF121:BF139))*I34),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45</v>
      </c>
      <c r="F35" s="154">
        <f>ROUND((SUM(BG121:BG139)),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46</v>
      </c>
      <c r="F36" s="154">
        <f>ROUND((SUM(BH121:BH139)),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47</v>
      </c>
      <c r="F37" s="154">
        <f>ROUND((SUM(BI121:BI139)),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48</v>
      </c>
      <c r="E39" s="158"/>
      <c r="F39" s="158"/>
      <c r="G39" s="159" t="s">
        <v>49</v>
      </c>
      <c r="H39" s="160" t="s">
        <v>50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51</v>
      </c>
      <c r="E50" s="164"/>
      <c r="F50" s="164"/>
      <c r="G50" s="163" t="s">
        <v>52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53</v>
      </c>
      <c r="E61" s="166"/>
      <c r="F61" s="167" t="s">
        <v>54</v>
      </c>
      <c r="G61" s="165" t="s">
        <v>53</v>
      </c>
      <c r="H61" s="166"/>
      <c r="I61" s="166"/>
      <c r="J61" s="168" t="s">
        <v>54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55</v>
      </c>
      <c r="E65" s="169"/>
      <c r="F65" s="169"/>
      <c r="G65" s="163" t="s">
        <v>56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53</v>
      </c>
      <c r="E76" s="166"/>
      <c r="F76" s="167" t="s">
        <v>54</v>
      </c>
      <c r="G76" s="165" t="s">
        <v>53</v>
      </c>
      <c r="H76" s="166"/>
      <c r="I76" s="166"/>
      <c r="J76" s="168" t="s">
        <v>54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104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Kulturní dům města Přibyslav - vybavení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102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05 - Vedlejší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25. 2. 2024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Přibyslav, Bechyňovo náměstí 1, 582 22</v>
      </c>
      <c r="G91" s="40"/>
      <c r="H91" s="40"/>
      <c r="I91" s="32" t="s">
        <v>30</v>
      </c>
      <c r="J91" s="36" t="str">
        <f>E21</f>
        <v>MW arch s.r.o., Nové Dvory3, 592 12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105</v>
      </c>
      <c r="D94" s="176"/>
      <c r="E94" s="176"/>
      <c r="F94" s="176"/>
      <c r="G94" s="176"/>
      <c r="H94" s="176"/>
      <c r="I94" s="176"/>
      <c r="J94" s="177" t="s">
        <v>106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107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108</v>
      </c>
    </row>
    <row r="97" s="9" customFormat="1" ht="24.96" customHeight="1">
      <c r="A97" s="9"/>
      <c r="B97" s="179"/>
      <c r="C97" s="180"/>
      <c r="D97" s="181" t="s">
        <v>476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477</v>
      </c>
      <c r="E98" s="188"/>
      <c r="F98" s="188"/>
      <c r="G98" s="188"/>
      <c r="H98" s="188"/>
      <c r="I98" s="188"/>
      <c r="J98" s="189">
        <f>J123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478</v>
      </c>
      <c r="E99" s="188"/>
      <c r="F99" s="188"/>
      <c r="G99" s="188"/>
      <c r="H99" s="188"/>
      <c r="I99" s="188"/>
      <c r="J99" s="189">
        <f>J125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479</v>
      </c>
      <c r="E100" s="188"/>
      <c r="F100" s="188"/>
      <c r="G100" s="188"/>
      <c r="H100" s="188"/>
      <c r="I100" s="188"/>
      <c r="J100" s="189">
        <f>J131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480</v>
      </c>
      <c r="E101" s="188"/>
      <c r="F101" s="188"/>
      <c r="G101" s="188"/>
      <c r="H101" s="188"/>
      <c r="I101" s="188"/>
      <c r="J101" s="189">
        <f>J137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111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74" t="str">
        <f>E7</f>
        <v>Kulturní dům města Přibyslav - vybavení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102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05 - Vedlejší rozpočtové náklady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 xml:space="preserve"> </v>
      </c>
      <c r="G115" s="40"/>
      <c r="H115" s="40"/>
      <c r="I115" s="32" t="s">
        <v>22</v>
      </c>
      <c r="J115" s="79" t="str">
        <f>IF(J12="","",J12)</f>
        <v>25. 2. 2024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5.65" customHeight="1">
      <c r="A117" s="38"/>
      <c r="B117" s="39"/>
      <c r="C117" s="32" t="s">
        <v>24</v>
      </c>
      <c r="D117" s="40"/>
      <c r="E117" s="40"/>
      <c r="F117" s="27" t="str">
        <f>E15</f>
        <v>Město Přibyslav, Bechyňovo náměstí 1, 582 22</v>
      </c>
      <c r="G117" s="40"/>
      <c r="H117" s="40"/>
      <c r="I117" s="32" t="s">
        <v>30</v>
      </c>
      <c r="J117" s="36" t="str">
        <f>E21</f>
        <v>MW arch s.r.o., Nové Dvory3, 592 12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28</v>
      </c>
      <c r="D118" s="40"/>
      <c r="E118" s="40"/>
      <c r="F118" s="27" t="str">
        <f>IF(E18="","",E18)</f>
        <v>Vyplň údaj</v>
      </c>
      <c r="G118" s="40"/>
      <c r="H118" s="40"/>
      <c r="I118" s="32" t="s">
        <v>34</v>
      </c>
      <c r="J118" s="36" t="str">
        <f>E24</f>
        <v xml:space="preserve"> 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91"/>
      <c r="B120" s="192"/>
      <c r="C120" s="193" t="s">
        <v>112</v>
      </c>
      <c r="D120" s="194" t="s">
        <v>63</v>
      </c>
      <c r="E120" s="194" t="s">
        <v>59</v>
      </c>
      <c r="F120" s="194" t="s">
        <v>60</v>
      </c>
      <c r="G120" s="194" t="s">
        <v>113</v>
      </c>
      <c r="H120" s="194" t="s">
        <v>114</v>
      </c>
      <c r="I120" s="194" t="s">
        <v>115</v>
      </c>
      <c r="J120" s="195" t="s">
        <v>106</v>
      </c>
      <c r="K120" s="196" t="s">
        <v>116</v>
      </c>
      <c r="L120" s="197"/>
      <c r="M120" s="100" t="s">
        <v>1</v>
      </c>
      <c r="N120" s="101" t="s">
        <v>42</v>
      </c>
      <c r="O120" s="101" t="s">
        <v>117</v>
      </c>
      <c r="P120" s="101" t="s">
        <v>118</v>
      </c>
      <c r="Q120" s="101" t="s">
        <v>119</v>
      </c>
      <c r="R120" s="101" t="s">
        <v>120</v>
      </c>
      <c r="S120" s="101" t="s">
        <v>121</v>
      </c>
      <c r="T120" s="102" t="s">
        <v>122</v>
      </c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="2" customFormat="1" ht="22.8" customHeight="1">
      <c r="A121" s="38"/>
      <c r="B121" s="39"/>
      <c r="C121" s="107" t="s">
        <v>123</v>
      </c>
      <c r="D121" s="40"/>
      <c r="E121" s="40"/>
      <c r="F121" s="40"/>
      <c r="G121" s="40"/>
      <c r="H121" s="40"/>
      <c r="I121" s="40"/>
      <c r="J121" s="198">
        <f>BK121</f>
        <v>0</v>
      </c>
      <c r="K121" s="40"/>
      <c r="L121" s="44"/>
      <c r="M121" s="103"/>
      <c r="N121" s="199"/>
      <c r="O121" s="104"/>
      <c r="P121" s="200">
        <f>P122</f>
        <v>0</v>
      </c>
      <c r="Q121" s="104"/>
      <c r="R121" s="200">
        <f>R122</f>
        <v>0</v>
      </c>
      <c r="S121" s="104"/>
      <c r="T121" s="201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77</v>
      </c>
      <c r="AU121" s="17" t="s">
        <v>108</v>
      </c>
      <c r="BK121" s="202">
        <f>BK122</f>
        <v>0</v>
      </c>
    </row>
    <row r="122" s="12" customFormat="1" ht="25.92" customHeight="1">
      <c r="A122" s="12"/>
      <c r="B122" s="203"/>
      <c r="C122" s="204"/>
      <c r="D122" s="205" t="s">
        <v>77</v>
      </c>
      <c r="E122" s="206" t="s">
        <v>481</v>
      </c>
      <c r="F122" s="206" t="s">
        <v>99</v>
      </c>
      <c r="G122" s="204"/>
      <c r="H122" s="204"/>
      <c r="I122" s="207"/>
      <c r="J122" s="208">
        <f>BK122</f>
        <v>0</v>
      </c>
      <c r="K122" s="204"/>
      <c r="L122" s="209"/>
      <c r="M122" s="210"/>
      <c r="N122" s="211"/>
      <c r="O122" s="211"/>
      <c r="P122" s="212">
        <f>P123+P125+P131+P137</f>
        <v>0</v>
      </c>
      <c r="Q122" s="211"/>
      <c r="R122" s="212">
        <f>R123+R125+R131+R137</f>
        <v>0</v>
      </c>
      <c r="S122" s="211"/>
      <c r="T122" s="213">
        <f>T123+T125+T131+T137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176</v>
      </c>
      <c r="AT122" s="215" t="s">
        <v>77</v>
      </c>
      <c r="AU122" s="215" t="s">
        <v>78</v>
      </c>
      <c r="AY122" s="214" t="s">
        <v>126</v>
      </c>
      <c r="BK122" s="216">
        <f>BK123+BK125+BK131+BK137</f>
        <v>0</v>
      </c>
    </row>
    <row r="123" s="12" customFormat="1" ht="22.8" customHeight="1">
      <c r="A123" s="12"/>
      <c r="B123" s="203"/>
      <c r="C123" s="204"/>
      <c r="D123" s="205" t="s">
        <v>77</v>
      </c>
      <c r="E123" s="217" t="s">
        <v>482</v>
      </c>
      <c r="F123" s="217" t="s">
        <v>483</v>
      </c>
      <c r="G123" s="204"/>
      <c r="H123" s="204"/>
      <c r="I123" s="207"/>
      <c r="J123" s="218">
        <f>BK123</f>
        <v>0</v>
      </c>
      <c r="K123" s="204"/>
      <c r="L123" s="209"/>
      <c r="M123" s="210"/>
      <c r="N123" s="211"/>
      <c r="O123" s="211"/>
      <c r="P123" s="212">
        <f>P124</f>
        <v>0</v>
      </c>
      <c r="Q123" s="211"/>
      <c r="R123" s="212">
        <f>R124</f>
        <v>0</v>
      </c>
      <c r="S123" s="211"/>
      <c r="T123" s="213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4" t="s">
        <v>176</v>
      </c>
      <c r="AT123" s="215" t="s">
        <v>77</v>
      </c>
      <c r="AU123" s="215" t="s">
        <v>86</v>
      </c>
      <c r="AY123" s="214" t="s">
        <v>126</v>
      </c>
      <c r="BK123" s="216">
        <f>BK124</f>
        <v>0</v>
      </c>
    </row>
    <row r="124" s="2" customFormat="1" ht="16.5" customHeight="1">
      <c r="A124" s="38"/>
      <c r="B124" s="39"/>
      <c r="C124" s="219" t="s">
        <v>86</v>
      </c>
      <c r="D124" s="219" t="s">
        <v>129</v>
      </c>
      <c r="E124" s="220" t="s">
        <v>484</v>
      </c>
      <c r="F124" s="221" t="s">
        <v>485</v>
      </c>
      <c r="G124" s="222" t="s">
        <v>132</v>
      </c>
      <c r="H124" s="223">
        <v>1</v>
      </c>
      <c r="I124" s="224"/>
      <c r="J124" s="225">
        <f>ROUND(I124*H124,2)</f>
        <v>0</v>
      </c>
      <c r="K124" s="226"/>
      <c r="L124" s="44"/>
      <c r="M124" s="227" t="s">
        <v>1</v>
      </c>
      <c r="N124" s="228" t="s">
        <v>43</v>
      </c>
      <c r="O124" s="91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1" t="s">
        <v>486</v>
      </c>
      <c r="AT124" s="231" t="s">
        <v>129</v>
      </c>
      <c r="AU124" s="231" t="s">
        <v>88</v>
      </c>
      <c r="AY124" s="17" t="s">
        <v>126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7" t="s">
        <v>86</v>
      </c>
      <c r="BK124" s="232">
        <f>ROUND(I124*H124,2)</f>
        <v>0</v>
      </c>
      <c r="BL124" s="17" t="s">
        <v>486</v>
      </c>
      <c r="BM124" s="231" t="s">
        <v>487</v>
      </c>
    </row>
    <row r="125" s="12" customFormat="1" ht="22.8" customHeight="1">
      <c r="A125" s="12"/>
      <c r="B125" s="203"/>
      <c r="C125" s="204"/>
      <c r="D125" s="205" t="s">
        <v>77</v>
      </c>
      <c r="E125" s="217" t="s">
        <v>488</v>
      </c>
      <c r="F125" s="217" t="s">
        <v>489</v>
      </c>
      <c r="G125" s="204"/>
      <c r="H125" s="204"/>
      <c r="I125" s="207"/>
      <c r="J125" s="218">
        <f>BK125</f>
        <v>0</v>
      </c>
      <c r="K125" s="204"/>
      <c r="L125" s="209"/>
      <c r="M125" s="210"/>
      <c r="N125" s="211"/>
      <c r="O125" s="211"/>
      <c r="P125" s="212">
        <f>SUM(P126:P130)</f>
        <v>0</v>
      </c>
      <c r="Q125" s="211"/>
      <c r="R125" s="212">
        <f>SUM(R126:R130)</f>
        <v>0</v>
      </c>
      <c r="S125" s="211"/>
      <c r="T125" s="213">
        <f>SUM(T126:T130)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4" t="s">
        <v>176</v>
      </c>
      <c r="AT125" s="215" t="s">
        <v>77</v>
      </c>
      <c r="AU125" s="215" t="s">
        <v>86</v>
      </c>
      <c r="AY125" s="214" t="s">
        <v>126</v>
      </c>
      <c r="BK125" s="216">
        <f>SUM(BK126:BK130)</f>
        <v>0</v>
      </c>
    </row>
    <row r="126" s="2" customFormat="1" ht="16.5" customHeight="1">
      <c r="A126" s="38"/>
      <c r="B126" s="39"/>
      <c r="C126" s="219" t="s">
        <v>88</v>
      </c>
      <c r="D126" s="219" t="s">
        <v>129</v>
      </c>
      <c r="E126" s="220" t="s">
        <v>490</v>
      </c>
      <c r="F126" s="221" t="s">
        <v>489</v>
      </c>
      <c r="G126" s="222" t="s">
        <v>132</v>
      </c>
      <c r="H126" s="223">
        <v>1</v>
      </c>
      <c r="I126" s="224"/>
      <c r="J126" s="225">
        <f>ROUND(I126*H126,2)</f>
        <v>0</v>
      </c>
      <c r="K126" s="226"/>
      <c r="L126" s="44"/>
      <c r="M126" s="227" t="s">
        <v>1</v>
      </c>
      <c r="N126" s="228" t="s">
        <v>43</v>
      </c>
      <c r="O126" s="91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1" t="s">
        <v>486</v>
      </c>
      <c r="AT126" s="231" t="s">
        <v>129</v>
      </c>
      <c r="AU126" s="231" t="s">
        <v>88</v>
      </c>
      <c r="AY126" s="17" t="s">
        <v>126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7" t="s">
        <v>86</v>
      </c>
      <c r="BK126" s="232">
        <f>ROUND(I126*H126,2)</f>
        <v>0</v>
      </c>
      <c r="BL126" s="17" t="s">
        <v>486</v>
      </c>
      <c r="BM126" s="231" t="s">
        <v>491</v>
      </c>
    </row>
    <row r="127" s="14" customFormat="1">
      <c r="A127" s="14"/>
      <c r="B127" s="255"/>
      <c r="C127" s="256"/>
      <c r="D127" s="246" t="s">
        <v>141</v>
      </c>
      <c r="E127" s="257" t="s">
        <v>1</v>
      </c>
      <c r="F127" s="258" t="s">
        <v>86</v>
      </c>
      <c r="G127" s="256"/>
      <c r="H127" s="259">
        <v>1</v>
      </c>
      <c r="I127" s="260"/>
      <c r="J127" s="256"/>
      <c r="K127" s="256"/>
      <c r="L127" s="261"/>
      <c r="M127" s="262"/>
      <c r="N127" s="263"/>
      <c r="O127" s="263"/>
      <c r="P127" s="263"/>
      <c r="Q127" s="263"/>
      <c r="R127" s="263"/>
      <c r="S127" s="263"/>
      <c r="T127" s="26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65" t="s">
        <v>141</v>
      </c>
      <c r="AU127" s="265" t="s">
        <v>88</v>
      </c>
      <c r="AV127" s="14" t="s">
        <v>88</v>
      </c>
      <c r="AW127" s="14" t="s">
        <v>33</v>
      </c>
      <c r="AX127" s="14" t="s">
        <v>78</v>
      </c>
      <c r="AY127" s="265" t="s">
        <v>126</v>
      </c>
    </row>
    <row r="128" s="15" customFormat="1">
      <c r="A128" s="15"/>
      <c r="B128" s="266"/>
      <c r="C128" s="267"/>
      <c r="D128" s="246" t="s">
        <v>141</v>
      </c>
      <c r="E128" s="268" t="s">
        <v>1</v>
      </c>
      <c r="F128" s="269" t="s">
        <v>155</v>
      </c>
      <c r="G128" s="267"/>
      <c r="H128" s="270">
        <v>1</v>
      </c>
      <c r="I128" s="271"/>
      <c r="J128" s="267"/>
      <c r="K128" s="267"/>
      <c r="L128" s="272"/>
      <c r="M128" s="273"/>
      <c r="N128" s="274"/>
      <c r="O128" s="274"/>
      <c r="P128" s="274"/>
      <c r="Q128" s="274"/>
      <c r="R128" s="274"/>
      <c r="S128" s="274"/>
      <c r="T128" s="27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76" t="s">
        <v>141</v>
      </c>
      <c r="AU128" s="276" t="s">
        <v>88</v>
      </c>
      <c r="AV128" s="15" t="s">
        <v>156</v>
      </c>
      <c r="AW128" s="15" t="s">
        <v>33</v>
      </c>
      <c r="AX128" s="15" t="s">
        <v>86</v>
      </c>
      <c r="AY128" s="276" t="s">
        <v>126</v>
      </c>
    </row>
    <row r="129" s="2" customFormat="1" ht="16.5" customHeight="1">
      <c r="A129" s="38"/>
      <c r="B129" s="39"/>
      <c r="C129" s="219" t="s">
        <v>157</v>
      </c>
      <c r="D129" s="219" t="s">
        <v>129</v>
      </c>
      <c r="E129" s="220" t="s">
        <v>492</v>
      </c>
      <c r="F129" s="221" t="s">
        <v>493</v>
      </c>
      <c r="G129" s="222" t="s">
        <v>132</v>
      </c>
      <c r="H129" s="223">
        <v>1</v>
      </c>
      <c r="I129" s="224"/>
      <c r="J129" s="225">
        <f>ROUND(I129*H129,2)</f>
        <v>0</v>
      </c>
      <c r="K129" s="226"/>
      <c r="L129" s="44"/>
      <c r="M129" s="227" t="s">
        <v>1</v>
      </c>
      <c r="N129" s="228" t="s">
        <v>43</v>
      </c>
      <c r="O129" s="91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1" t="s">
        <v>486</v>
      </c>
      <c r="AT129" s="231" t="s">
        <v>129</v>
      </c>
      <c r="AU129" s="231" t="s">
        <v>88</v>
      </c>
      <c r="AY129" s="17" t="s">
        <v>126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7" t="s">
        <v>86</v>
      </c>
      <c r="BK129" s="232">
        <f>ROUND(I129*H129,2)</f>
        <v>0</v>
      </c>
      <c r="BL129" s="17" t="s">
        <v>486</v>
      </c>
      <c r="BM129" s="231" t="s">
        <v>494</v>
      </c>
    </row>
    <row r="130" s="14" customFormat="1">
      <c r="A130" s="14"/>
      <c r="B130" s="255"/>
      <c r="C130" s="256"/>
      <c r="D130" s="246" t="s">
        <v>141</v>
      </c>
      <c r="E130" s="257" t="s">
        <v>1</v>
      </c>
      <c r="F130" s="258" t="s">
        <v>86</v>
      </c>
      <c r="G130" s="256"/>
      <c r="H130" s="259">
        <v>1</v>
      </c>
      <c r="I130" s="260"/>
      <c r="J130" s="256"/>
      <c r="K130" s="256"/>
      <c r="L130" s="261"/>
      <c r="M130" s="262"/>
      <c r="N130" s="263"/>
      <c r="O130" s="263"/>
      <c r="P130" s="263"/>
      <c r="Q130" s="263"/>
      <c r="R130" s="263"/>
      <c r="S130" s="263"/>
      <c r="T130" s="26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5" t="s">
        <v>141</v>
      </c>
      <c r="AU130" s="265" t="s">
        <v>88</v>
      </c>
      <c r="AV130" s="14" t="s">
        <v>88</v>
      </c>
      <c r="AW130" s="14" t="s">
        <v>33</v>
      </c>
      <c r="AX130" s="14" t="s">
        <v>86</v>
      </c>
      <c r="AY130" s="265" t="s">
        <v>126</v>
      </c>
    </row>
    <row r="131" s="12" customFormat="1" ht="22.8" customHeight="1">
      <c r="A131" s="12"/>
      <c r="B131" s="203"/>
      <c r="C131" s="204"/>
      <c r="D131" s="205" t="s">
        <v>77</v>
      </c>
      <c r="E131" s="217" t="s">
        <v>495</v>
      </c>
      <c r="F131" s="217" t="s">
        <v>496</v>
      </c>
      <c r="G131" s="204"/>
      <c r="H131" s="204"/>
      <c r="I131" s="207"/>
      <c r="J131" s="218">
        <f>BK131</f>
        <v>0</v>
      </c>
      <c r="K131" s="204"/>
      <c r="L131" s="209"/>
      <c r="M131" s="210"/>
      <c r="N131" s="211"/>
      <c r="O131" s="211"/>
      <c r="P131" s="212">
        <f>SUM(P132:P136)</f>
        <v>0</v>
      </c>
      <c r="Q131" s="211"/>
      <c r="R131" s="212">
        <f>SUM(R132:R136)</f>
        <v>0</v>
      </c>
      <c r="S131" s="211"/>
      <c r="T131" s="213">
        <f>SUM(T132:T136)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4" t="s">
        <v>176</v>
      </c>
      <c r="AT131" s="215" t="s">
        <v>77</v>
      </c>
      <c r="AU131" s="215" t="s">
        <v>86</v>
      </c>
      <c r="AY131" s="214" t="s">
        <v>126</v>
      </c>
      <c r="BK131" s="216">
        <f>SUM(BK132:BK136)</f>
        <v>0</v>
      </c>
    </row>
    <row r="132" s="2" customFormat="1" ht="16.5" customHeight="1">
      <c r="A132" s="38"/>
      <c r="B132" s="39"/>
      <c r="C132" s="219" t="s">
        <v>156</v>
      </c>
      <c r="D132" s="219" t="s">
        <v>129</v>
      </c>
      <c r="E132" s="220" t="s">
        <v>497</v>
      </c>
      <c r="F132" s="221" t="s">
        <v>498</v>
      </c>
      <c r="G132" s="222" t="s">
        <v>132</v>
      </c>
      <c r="H132" s="223">
        <v>1</v>
      </c>
      <c r="I132" s="224"/>
      <c r="J132" s="225">
        <f>ROUND(I132*H132,2)</f>
        <v>0</v>
      </c>
      <c r="K132" s="226"/>
      <c r="L132" s="44"/>
      <c r="M132" s="227" t="s">
        <v>1</v>
      </c>
      <c r="N132" s="228" t="s">
        <v>43</v>
      </c>
      <c r="O132" s="91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486</v>
      </c>
      <c r="AT132" s="231" t="s">
        <v>129</v>
      </c>
      <c r="AU132" s="231" t="s">
        <v>88</v>
      </c>
      <c r="AY132" s="17" t="s">
        <v>126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86</v>
      </c>
      <c r="BK132" s="232">
        <f>ROUND(I132*H132,2)</f>
        <v>0</v>
      </c>
      <c r="BL132" s="17" t="s">
        <v>486</v>
      </c>
      <c r="BM132" s="231" t="s">
        <v>499</v>
      </c>
    </row>
    <row r="133" s="2" customFormat="1" ht="16.5" customHeight="1">
      <c r="A133" s="38"/>
      <c r="B133" s="39"/>
      <c r="C133" s="219" t="s">
        <v>176</v>
      </c>
      <c r="D133" s="219" t="s">
        <v>129</v>
      </c>
      <c r="E133" s="220" t="s">
        <v>500</v>
      </c>
      <c r="F133" s="221" t="s">
        <v>501</v>
      </c>
      <c r="G133" s="222" t="s">
        <v>132</v>
      </c>
      <c r="H133" s="223">
        <v>1</v>
      </c>
      <c r="I133" s="224"/>
      <c r="J133" s="225">
        <f>ROUND(I133*H133,2)</f>
        <v>0</v>
      </c>
      <c r="K133" s="226"/>
      <c r="L133" s="44"/>
      <c r="M133" s="227" t="s">
        <v>1</v>
      </c>
      <c r="N133" s="228" t="s">
        <v>43</v>
      </c>
      <c r="O133" s="91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1" t="s">
        <v>486</v>
      </c>
      <c r="AT133" s="231" t="s">
        <v>129</v>
      </c>
      <c r="AU133" s="231" t="s">
        <v>88</v>
      </c>
      <c r="AY133" s="17" t="s">
        <v>126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7" t="s">
        <v>86</v>
      </c>
      <c r="BK133" s="232">
        <f>ROUND(I133*H133,2)</f>
        <v>0</v>
      </c>
      <c r="BL133" s="17" t="s">
        <v>486</v>
      </c>
      <c r="BM133" s="231" t="s">
        <v>502</v>
      </c>
    </row>
    <row r="134" s="2" customFormat="1" ht="16.5" customHeight="1">
      <c r="A134" s="38"/>
      <c r="B134" s="39"/>
      <c r="C134" s="219" t="s">
        <v>188</v>
      </c>
      <c r="D134" s="219" t="s">
        <v>129</v>
      </c>
      <c r="E134" s="220" t="s">
        <v>503</v>
      </c>
      <c r="F134" s="221" t="s">
        <v>504</v>
      </c>
      <c r="G134" s="222" t="s">
        <v>132</v>
      </c>
      <c r="H134" s="223">
        <v>1</v>
      </c>
      <c r="I134" s="224"/>
      <c r="J134" s="225">
        <f>ROUND(I134*H134,2)</f>
        <v>0</v>
      </c>
      <c r="K134" s="226"/>
      <c r="L134" s="44"/>
      <c r="M134" s="227" t="s">
        <v>1</v>
      </c>
      <c r="N134" s="228" t="s">
        <v>43</v>
      </c>
      <c r="O134" s="91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486</v>
      </c>
      <c r="AT134" s="231" t="s">
        <v>129</v>
      </c>
      <c r="AU134" s="231" t="s">
        <v>88</v>
      </c>
      <c r="AY134" s="17" t="s">
        <v>126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86</v>
      </c>
      <c r="BK134" s="232">
        <f>ROUND(I134*H134,2)</f>
        <v>0</v>
      </c>
      <c r="BL134" s="17" t="s">
        <v>486</v>
      </c>
      <c r="BM134" s="231" t="s">
        <v>505</v>
      </c>
    </row>
    <row r="135" s="2" customFormat="1" ht="16.5" customHeight="1">
      <c r="A135" s="38"/>
      <c r="B135" s="39"/>
      <c r="C135" s="219" t="s">
        <v>198</v>
      </c>
      <c r="D135" s="219" t="s">
        <v>129</v>
      </c>
      <c r="E135" s="220" t="s">
        <v>506</v>
      </c>
      <c r="F135" s="221" t="s">
        <v>507</v>
      </c>
      <c r="G135" s="222" t="s">
        <v>132</v>
      </c>
      <c r="H135" s="223">
        <v>1</v>
      </c>
      <c r="I135" s="224"/>
      <c r="J135" s="225">
        <f>ROUND(I135*H135,2)</f>
        <v>0</v>
      </c>
      <c r="K135" s="226"/>
      <c r="L135" s="44"/>
      <c r="M135" s="227" t="s">
        <v>1</v>
      </c>
      <c r="N135" s="228" t="s">
        <v>43</v>
      </c>
      <c r="O135" s="91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1" t="s">
        <v>486</v>
      </c>
      <c r="AT135" s="231" t="s">
        <v>129</v>
      </c>
      <c r="AU135" s="231" t="s">
        <v>88</v>
      </c>
      <c r="AY135" s="17" t="s">
        <v>126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7" t="s">
        <v>86</v>
      </c>
      <c r="BK135" s="232">
        <f>ROUND(I135*H135,2)</f>
        <v>0</v>
      </c>
      <c r="BL135" s="17" t="s">
        <v>486</v>
      </c>
      <c r="BM135" s="231" t="s">
        <v>508</v>
      </c>
    </row>
    <row r="136" s="14" customFormat="1">
      <c r="A136" s="14"/>
      <c r="B136" s="255"/>
      <c r="C136" s="256"/>
      <c r="D136" s="246" t="s">
        <v>141</v>
      </c>
      <c r="E136" s="257" t="s">
        <v>1</v>
      </c>
      <c r="F136" s="258" t="s">
        <v>86</v>
      </c>
      <c r="G136" s="256"/>
      <c r="H136" s="259">
        <v>1</v>
      </c>
      <c r="I136" s="260"/>
      <c r="J136" s="256"/>
      <c r="K136" s="256"/>
      <c r="L136" s="261"/>
      <c r="M136" s="262"/>
      <c r="N136" s="263"/>
      <c r="O136" s="263"/>
      <c r="P136" s="263"/>
      <c r="Q136" s="263"/>
      <c r="R136" s="263"/>
      <c r="S136" s="263"/>
      <c r="T136" s="26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5" t="s">
        <v>141</v>
      </c>
      <c r="AU136" s="265" t="s">
        <v>88</v>
      </c>
      <c r="AV136" s="14" t="s">
        <v>88</v>
      </c>
      <c r="AW136" s="14" t="s">
        <v>33</v>
      </c>
      <c r="AX136" s="14" t="s">
        <v>86</v>
      </c>
      <c r="AY136" s="265" t="s">
        <v>126</v>
      </c>
    </row>
    <row r="137" s="12" customFormat="1" ht="22.8" customHeight="1">
      <c r="A137" s="12"/>
      <c r="B137" s="203"/>
      <c r="C137" s="204"/>
      <c r="D137" s="205" t="s">
        <v>77</v>
      </c>
      <c r="E137" s="217" t="s">
        <v>509</v>
      </c>
      <c r="F137" s="217" t="s">
        <v>510</v>
      </c>
      <c r="G137" s="204"/>
      <c r="H137" s="204"/>
      <c r="I137" s="207"/>
      <c r="J137" s="218">
        <f>BK137</f>
        <v>0</v>
      </c>
      <c r="K137" s="204"/>
      <c r="L137" s="209"/>
      <c r="M137" s="210"/>
      <c r="N137" s="211"/>
      <c r="O137" s="211"/>
      <c r="P137" s="212">
        <f>SUM(P138:P139)</f>
        <v>0</v>
      </c>
      <c r="Q137" s="211"/>
      <c r="R137" s="212">
        <f>SUM(R138:R139)</f>
        <v>0</v>
      </c>
      <c r="S137" s="211"/>
      <c r="T137" s="213">
        <f>SUM(T138:T139)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4" t="s">
        <v>176</v>
      </c>
      <c r="AT137" s="215" t="s">
        <v>77</v>
      </c>
      <c r="AU137" s="215" t="s">
        <v>86</v>
      </c>
      <c r="AY137" s="214" t="s">
        <v>126</v>
      </c>
      <c r="BK137" s="216">
        <f>SUM(BK138:BK139)</f>
        <v>0</v>
      </c>
    </row>
    <row r="138" s="2" customFormat="1" ht="16.5" customHeight="1">
      <c r="A138" s="38"/>
      <c r="B138" s="39"/>
      <c r="C138" s="219" t="s">
        <v>211</v>
      </c>
      <c r="D138" s="219" t="s">
        <v>129</v>
      </c>
      <c r="E138" s="220" t="s">
        <v>511</v>
      </c>
      <c r="F138" s="221" t="s">
        <v>512</v>
      </c>
      <c r="G138" s="222" t="s">
        <v>132</v>
      </c>
      <c r="H138" s="223">
        <v>1</v>
      </c>
      <c r="I138" s="224"/>
      <c r="J138" s="225">
        <f>ROUND(I138*H138,2)</f>
        <v>0</v>
      </c>
      <c r="K138" s="226"/>
      <c r="L138" s="44"/>
      <c r="M138" s="227" t="s">
        <v>1</v>
      </c>
      <c r="N138" s="228" t="s">
        <v>43</v>
      </c>
      <c r="O138" s="91"/>
      <c r="P138" s="229">
        <f>O138*H138</f>
        <v>0</v>
      </c>
      <c r="Q138" s="229">
        <v>0</v>
      </c>
      <c r="R138" s="229">
        <f>Q138*H138</f>
        <v>0</v>
      </c>
      <c r="S138" s="229">
        <v>0</v>
      </c>
      <c r="T138" s="23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1" t="s">
        <v>486</v>
      </c>
      <c r="AT138" s="231" t="s">
        <v>129</v>
      </c>
      <c r="AU138" s="231" t="s">
        <v>88</v>
      </c>
      <c r="AY138" s="17" t="s">
        <v>126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7" t="s">
        <v>86</v>
      </c>
      <c r="BK138" s="232">
        <f>ROUND(I138*H138,2)</f>
        <v>0</v>
      </c>
      <c r="BL138" s="17" t="s">
        <v>486</v>
      </c>
      <c r="BM138" s="231" t="s">
        <v>513</v>
      </c>
    </row>
    <row r="139" s="2" customFormat="1" ht="21.75" customHeight="1">
      <c r="A139" s="38"/>
      <c r="B139" s="39"/>
      <c r="C139" s="219" t="s">
        <v>221</v>
      </c>
      <c r="D139" s="219" t="s">
        <v>129</v>
      </c>
      <c r="E139" s="220" t="s">
        <v>514</v>
      </c>
      <c r="F139" s="221" t="s">
        <v>515</v>
      </c>
      <c r="G139" s="222" t="s">
        <v>132</v>
      </c>
      <c r="H139" s="223">
        <v>1</v>
      </c>
      <c r="I139" s="224"/>
      <c r="J139" s="225">
        <f>ROUND(I139*H139,2)</f>
        <v>0</v>
      </c>
      <c r="K139" s="226"/>
      <c r="L139" s="44"/>
      <c r="M139" s="277" t="s">
        <v>1</v>
      </c>
      <c r="N139" s="278" t="s">
        <v>43</v>
      </c>
      <c r="O139" s="279"/>
      <c r="P139" s="280">
        <f>O139*H139</f>
        <v>0</v>
      </c>
      <c r="Q139" s="280">
        <v>0</v>
      </c>
      <c r="R139" s="280">
        <f>Q139*H139</f>
        <v>0</v>
      </c>
      <c r="S139" s="280">
        <v>0</v>
      </c>
      <c r="T139" s="281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1" t="s">
        <v>486</v>
      </c>
      <c r="AT139" s="231" t="s">
        <v>129</v>
      </c>
      <c r="AU139" s="231" t="s">
        <v>88</v>
      </c>
      <c r="AY139" s="17" t="s">
        <v>126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7" t="s">
        <v>86</v>
      </c>
      <c r="BK139" s="232">
        <f>ROUND(I139*H139,2)</f>
        <v>0</v>
      </c>
      <c r="BL139" s="17" t="s">
        <v>486</v>
      </c>
      <c r="BM139" s="231" t="s">
        <v>516</v>
      </c>
    </row>
    <row r="140" s="2" customFormat="1" ht="6.96" customHeight="1">
      <c r="A140" s="38"/>
      <c r="B140" s="66"/>
      <c r="C140" s="67"/>
      <c r="D140" s="67"/>
      <c r="E140" s="67"/>
      <c r="F140" s="67"/>
      <c r="G140" s="67"/>
      <c r="H140" s="67"/>
      <c r="I140" s="67"/>
      <c r="J140" s="67"/>
      <c r="K140" s="67"/>
      <c r="L140" s="44"/>
      <c r="M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</row>
  </sheetData>
  <sheetProtection sheet="1" autoFilter="0" formatColumns="0" formatRows="0" objects="1" scenarios="1" spinCount="100000" saltValue="oIJOzcBp4ZWTGCpVrNTYeNWm5mqEFT/Tgprg42yhiDKMaxIiffsNyk06KYm4F1GY/zohffspxwgHQDSadSzGpg==" hashValue="NR3SFTNMUU3ayhpjJk2QtXGLyMPNLKKuaK954uLKZJzYQ6H1NQSjcYNDwKKZ8U8p3mR4gGZeIWuQqMizc5Dgqw==" algorithmName="SHA-512" password="CC35"/>
  <autoFilter ref="C120:K139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DESKTOP-I3SP2RU\host</dc:creator>
  <cp:lastModifiedBy>DESKTOP-I3SP2RU\host</cp:lastModifiedBy>
  <dcterms:created xsi:type="dcterms:W3CDTF">2024-03-14T19:40:20Z</dcterms:created>
  <dcterms:modified xsi:type="dcterms:W3CDTF">2024-03-14T19:40:27Z</dcterms:modified>
</cp:coreProperties>
</file>